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sd_0168\Výzvy_program 013310\Výzva_05_2020-06_FINAL\Zveřejnění výzvy\"/>
    </mc:Choice>
  </mc:AlternateContent>
  <bookViews>
    <workbookView xWindow="-120" yWindow="-120" windowWidth="29040" windowHeight="15840"/>
  </bookViews>
  <sheets>
    <sheet name="Indikativní rozpočet" sheetId="1" r:id="rId1"/>
    <sheet name="Přehled nákladů" sheetId="2" r:id="rId2"/>
  </sheets>
  <externalReferences>
    <externalReference r:id="rId3"/>
  </externalReferences>
  <definedNames>
    <definedName name="Progr">#REF!</definedName>
    <definedName name="Rok_fin">#REF!</definedName>
    <definedName name="Stav_re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2" l="1"/>
  <c r="G4" i="2"/>
  <c r="F7" i="2"/>
  <c r="G7" i="2"/>
  <c r="G109" i="2" s="1"/>
  <c r="F12" i="2"/>
  <c r="G12" i="2"/>
  <c r="F15" i="2"/>
  <c r="G15" i="2"/>
  <c r="F21" i="2"/>
  <c r="G21" i="2"/>
  <c r="F24" i="2"/>
  <c r="G24" i="2"/>
  <c r="F31" i="2"/>
  <c r="G31" i="2"/>
  <c r="F34" i="2"/>
  <c r="G34" i="2"/>
  <c r="F38" i="2"/>
  <c r="G38" i="2"/>
  <c r="F41" i="2"/>
  <c r="G41" i="2"/>
  <c r="F46" i="2"/>
  <c r="G46" i="2"/>
  <c r="F49" i="2"/>
  <c r="G49" i="2"/>
  <c r="F58" i="2"/>
  <c r="G58" i="2"/>
  <c r="F61" i="2"/>
  <c r="G61" i="2"/>
  <c r="F64" i="2"/>
  <c r="G64" i="2"/>
  <c r="F73" i="2"/>
  <c r="G73" i="2"/>
  <c r="F76" i="2"/>
  <c r="G76" i="2"/>
  <c r="F81" i="2"/>
  <c r="G81" i="2"/>
  <c r="F86" i="2"/>
  <c r="G86" i="2"/>
  <c r="F91" i="2"/>
  <c r="G91" i="2"/>
  <c r="F98" i="2"/>
  <c r="G98" i="2"/>
  <c r="F108" i="2"/>
  <c r="G108" i="2"/>
  <c r="F109" i="2"/>
  <c r="F110" i="2"/>
  <c r="F117" i="2"/>
  <c r="G117" i="2"/>
  <c r="F119" i="2"/>
  <c r="G110" i="2" l="1"/>
  <c r="G119" i="2" s="1"/>
  <c r="M117" i="2"/>
  <c r="L117" i="2"/>
  <c r="K117" i="2"/>
  <c r="J117" i="2"/>
  <c r="I117" i="2"/>
  <c r="H117" i="2"/>
  <c r="E116" i="2"/>
  <c r="D116" i="2"/>
  <c r="E115" i="2"/>
  <c r="D115" i="2"/>
  <c r="E114" i="2"/>
  <c r="D114" i="2"/>
  <c r="D113" i="2"/>
  <c r="E106" i="2"/>
  <c r="D106" i="2"/>
  <c r="E105" i="2"/>
  <c r="D105" i="2"/>
  <c r="E104" i="2"/>
  <c r="D104" i="2"/>
  <c r="E103" i="2"/>
  <c r="D103" i="2"/>
  <c r="C103" i="2" s="1"/>
  <c r="E102" i="2"/>
  <c r="D102" i="2"/>
  <c r="E101" i="2"/>
  <c r="D101" i="2"/>
  <c r="E100" i="2"/>
  <c r="D100" i="2"/>
  <c r="A100" i="2"/>
  <c r="E99" i="2"/>
  <c r="D99" i="2"/>
  <c r="A99" i="2"/>
  <c r="M98" i="2"/>
  <c r="L98" i="2"/>
  <c r="K98" i="2"/>
  <c r="J98" i="2"/>
  <c r="I98" i="2"/>
  <c r="H98" i="2"/>
  <c r="B98" i="2"/>
  <c r="A98" i="2"/>
  <c r="E97" i="2"/>
  <c r="D97" i="2"/>
  <c r="E96" i="2"/>
  <c r="D96" i="2"/>
  <c r="E95" i="2"/>
  <c r="D95" i="2"/>
  <c r="C95" i="2" s="1"/>
  <c r="E94" i="2"/>
  <c r="D94" i="2"/>
  <c r="E93" i="2"/>
  <c r="D93" i="2"/>
  <c r="E92" i="2"/>
  <c r="D92" i="2"/>
  <c r="M91" i="2"/>
  <c r="L91" i="2"/>
  <c r="K91" i="2"/>
  <c r="J91" i="2"/>
  <c r="I91" i="2"/>
  <c r="H91" i="2"/>
  <c r="B91" i="2"/>
  <c r="A91" i="2"/>
  <c r="E90" i="2"/>
  <c r="D90" i="2"/>
  <c r="E89" i="2"/>
  <c r="D89" i="2"/>
  <c r="E88" i="2"/>
  <c r="D88" i="2"/>
  <c r="E87" i="2"/>
  <c r="D87" i="2"/>
  <c r="M86" i="2"/>
  <c r="L86" i="2"/>
  <c r="K86" i="2"/>
  <c r="J86" i="2"/>
  <c r="I86" i="2"/>
  <c r="H86" i="2"/>
  <c r="D86" i="2" s="1"/>
  <c r="B86" i="2"/>
  <c r="A86" i="2"/>
  <c r="E85" i="2"/>
  <c r="D85" i="2"/>
  <c r="E84" i="2"/>
  <c r="D84" i="2"/>
  <c r="E83" i="2"/>
  <c r="C83" i="2" s="1"/>
  <c r="D83" i="2"/>
  <c r="E82" i="2"/>
  <c r="D82" i="2"/>
  <c r="M81" i="2"/>
  <c r="L81" i="2"/>
  <c r="K81" i="2"/>
  <c r="E81" i="2" s="1"/>
  <c r="J81" i="2"/>
  <c r="I81" i="2"/>
  <c r="H81" i="2"/>
  <c r="D81" i="2"/>
  <c r="B81" i="2"/>
  <c r="A81" i="2"/>
  <c r="E80" i="2"/>
  <c r="D80" i="2"/>
  <c r="E79" i="2"/>
  <c r="D79" i="2"/>
  <c r="E78" i="2"/>
  <c r="D78" i="2"/>
  <c r="E77" i="2"/>
  <c r="D77" i="2"/>
  <c r="M76" i="2"/>
  <c r="L76" i="2"/>
  <c r="K76" i="2"/>
  <c r="J76" i="2"/>
  <c r="I76" i="2"/>
  <c r="E76" i="2" s="1"/>
  <c r="H76" i="2"/>
  <c r="B76" i="2"/>
  <c r="A76" i="2"/>
  <c r="E75" i="2"/>
  <c r="C75" i="2" s="1"/>
  <c r="D75" i="2"/>
  <c r="E74" i="2"/>
  <c r="D74" i="2"/>
  <c r="M73" i="2"/>
  <c r="L73" i="2"/>
  <c r="K73" i="2"/>
  <c r="J73" i="2"/>
  <c r="I73" i="2"/>
  <c r="E73" i="2" s="1"/>
  <c r="H73" i="2"/>
  <c r="D73" i="2"/>
  <c r="B73" i="2"/>
  <c r="A73" i="2"/>
  <c r="E72" i="2"/>
  <c r="D72" i="2"/>
  <c r="E71" i="2"/>
  <c r="D71" i="2"/>
  <c r="E70" i="2"/>
  <c r="D70" i="2"/>
  <c r="E69" i="2"/>
  <c r="C69" i="2" s="1"/>
  <c r="D69" i="2"/>
  <c r="E68" i="2"/>
  <c r="D68" i="2"/>
  <c r="E67" i="2"/>
  <c r="D67" i="2"/>
  <c r="E66" i="2"/>
  <c r="D66" i="2"/>
  <c r="E65" i="2"/>
  <c r="D65" i="2"/>
  <c r="C65" i="2" s="1"/>
  <c r="M64" i="2"/>
  <c r="L64" i="2"/>
  <c r="K64" i="2"/>
  <c r="J64" i="2"/>
  <c r="I64" i="2"/>
  <c r="E64" i="2" s="1"/>
  <c r="H64" i="2"/>
  <c r="D64" i="2"/>
  <c r="B64" i="2"/>
  <c r="A64" i="2"/>
  <c r="E63" i="2"/>
  <c r="D63" i="2"/>
  <c r="E62" i="2"/>
  <c r="D62" i="2"/>
  <c r="M61" i="2"/>
  <c r="L61" i="2"/>
  <c r="K61" i="2"/>
  <c r="J61" i="2"/>
  <c r="I61" i="2"/>
  <c r="H61" i="2"/>
  <c r="B61" i="2"/>
  <c r="A61" i="2"/>
  <c r="E60" i="2"/>
  <c r="D60" i="2"/>
  <c r="E59" i="2"/>
  <c r="D59" i="2"/>
  <c r="M58" i="2"/>
  <c r="L58" i="2"/>
  <c r="K58" i="2"/>
  <c r="J58" i="2"/>
  <c r="I58" i="2"/>
  <c r="H58" i="2"/>
  <c r="D58" i="2"/>
  <c r="E57" i="2"/>
  <c r="D57" i="2"/>
  <c r="E56" i="2"/>
  <c r="D56" i="2"/>
  <c r="C56" i="2" s="1"/>
  <c r="E55" i="2"/>
  <c r="D55" i="2"/>
  <c r="E54" i="2"/>
  <c r="D54" i="2"/>
  <c r="C54" i="2" s="1"/>
  <c r="E53" i="2"/>
  <c r="D53" i="2"/>
  <c r="C53" i="2" s="1"/>
  <c r="E52" i="2"/>
  <c r="D52" i="2"/>
  <c r="E51" i="2"/>
  <c r="D51" i="2"/>
  <c r="E50" i="2"/>
  <c r="D50" i="2"/>
  <c r="M49" i="2"/>
  <c r="L49" i="2"/>
  <c r="K49" i="2"/>
  <c r="J49" i="2"/>
  <c r="D49" i="2" s="1"/>
  <c r="I49" i="2"/>
  <c r="H49" i="2"/>
  <c r="B49" i="2"/>
  <c r="A49" i="2"/>
  <c r="E48" i="2"/>
  <c r="D48" i="2"/>
  <c r="E47" i="2"/>
  <c r="D47" i="2"/>
  <c r="M46" i="2"/>
  <c r="L46" i="2"/>
  <c r="K46" i="2"/>
  <c r="J46" i="2"/>
  <c r="I46" i="2"/>
  <c r="H46" i="2"/>
  <c r="E46" i="2"/>
  <c r="B46" i="2"/>
  <c r="A46" i="2"/>
  <c r="E45" i="2"/>
  <c r="D45" i="2"/>
  <c r="E44" i="2"/>
  <c r="D44" i="2"/>
  <c r="E43" i="2"/>
  <c r="D43" i="2"/>
  <c r="E42" i="2"/>
  <c r="D42" i="2"/>
  <c r="M41" i="2"/>
  <c r="L41" i="2"/>
  <c r="K41" i="2"/>
  <c r="J41" i="2"/>
  <c r="I41" i="2"/>
  <c r="H41" i="2"/>
  <c r="B41" i="2"/>
  <c r="A41" i="2"/>
  <c r="E40" i="2"/>
  <c r="D40" i="2"/>
  <c r="E39" i="2"/>
  <c r="D39" i="2"/>
  <c r="M38" i="2"/>
  <c r="L38" i="2"/>
  <c r="K38" i="2"/>
  <c r="J38" i="2"/>
  <c r="I38" i="2"/>
  <c r="H38" i="2"/>
  <c r="B38" i="2"/>
  <c r="A38" i="2"/>
  <c r="E37" i="2"/>
  <c r="D37" i="2"/>
  <c r="E36" i="2"/>
  <c r="D36" i="2"/>
  <c r="E35" i="2"/>
  <c r="D35" i="2"/>
  <c r="M34" i="2"/>
  <c r="L34" i="2"/>
  <c r="K34" i="2"/>
  <c r="J34" i="2"/>
  <c r="I34" i="2"/>
  <c r="H34" i="2"/>
  <c r="B34" i="2"/>
  <c r="A34" i="2"/>
  <c r="E33" i="2"/>
  <c r="D33" i="2"/>
  <c r="E32" i="2"/>
  <c r="D32" i="2"/>
  <c r="M31" i="2"/>
  <c r="L31" i="2"/>
  <c r="K31" i="2"/>
  <c r="J31" i="2"/>
  <c r="I31" i="2"/>
  <c r="H31" i="2"/>
  <c r="B31" i="2"/>
  <c r="A31" i="2"/>
  <c r="E30" i="2"/>
  <c r="D30" i="2"/>
  <c r="E29" i="2"/>
  <c r="D29" i="2"/>
  <c r="C29" i="2"/>
  <c r="E28" i="2"/>
  <c r="D28" i="2"/>
  <c r="E27" i="2"/>
  <c r="D27" i="2"/>
  <c r="E26" i="2"/>
  <c r="D26" i="2"/>
  <c r="E25" i="2"/>
  <c r="D25" i="2"/>
  <c r="C25" i="2" s="1"/>
  <c r="M24" i="2"/>
  <c r="L24" i="2"/>
  <c r="K24" i="2"/>
  <c r="J24" i="2"/>
  <c r="I24" i="2"/>
  <c r="E24" i="2" s="1"/>
  <c r="H24" i="2"/>
  <c r="B24" i="2"/>
  <c r="A24" i="2"/>
  <c r="E23" i="2"/>
  <c r="D23" i="2"/>
  <c r="C23" i="2" s="1"/>
  <c r="E22" i="2"/>
  <c r="D22" i="2"/>
  <c r="M21" i="2"/>
  <c r="L21" i="2"/>
  <c r="K21" i="2"/>
  <c r="E21" i="2" s="1"/>
  <c r="J21" i="2"/>
  <c r="I21" i="2"/>
  <c r="H21" i="2"/>
  <c r="B21" i="2"/>
  <c r="A21" i="2"/>
  <c r="E20" i="2"/>
  <c r="D20" i="2"/>
  <c r="C20" i="2" s="1"/>
  <c r="E19" i="2"/>
  <c r="D19" i="2"/>
  <c r="E18" i="2"/>
  <c r="D18" i="2"/>
  <c r="C18" i="2" s="1"/>
  <c r="E17" i="2"/>
  <c r="D17" i="2"/>
  <c r="C17" i="2" s="1"/>
  <c r="E16" i="2"/>
  <c r="D16" i="2"/>
  <c r="M15" i="2"/>
  <c r="L15" i="2"/>
  <c r="K15" i="2"/>
  <c r="J15" i="2"/>
  <c r="I15" i="2"/>
  <c r="E15" i="2" s="1"/>
  <c r="H15" i="2"/>
  <c r="D15" i="2" s="1"/>
  <c r="B15" i="2"/>
  <c r="A15" i="2"/>
  <c r="E14" i="2"/>
  <c r="D14" i="2"/>
  <c r="E13" i="2"/>
  <c r="D13" i="2"/>
  <c r="M12" i="2"/>
  <c r="L12" i="2"/>
  <c r="K12" i="2"/>
  <c r="J12" i="2"/>
  <c r="I12" i="2"/>
  <c r="H12" i="2"/>
  <c r="B12" i="2"/>
  <c r="A12" i="2"/>
  <c r="E11" i="2"/>
  <c r="D11" i="2"/>
  <c r="E10" i="2"/>
  <c r="D10" i="2"/>
  <c r="E9" i="2"/>
  <c r="D9" i="2"/>
  <c r="C9" i="2" s="1"/>
  <c r="E8" i="2"/>
  <c r="D8" i="2"/>
  <c r="M7" i="2"/>
  <c r="L7" i="2"/>
  <c r="K7" i="2"/>
  <c r="J7" i="2"/>
  <c r="I7" i="2"/>
  <c r="H7" i="2"/>
  <c r="D7" i="2"/>
  <c r="B7" i="2"/>
  <c r="A7" i="2"/>
  <c r="E6" i="2"/>
  <c r="D6" i="2"/>
  <c r="E5" i="2"/>
  <c r="D5" i="2"/>
  <c r="D4" i="2" s="1"/>
  <c r="M4" i="2"/>
  <c r="L4" i="2"/>
  <c r="K4" i="2"/>
  <c r="J4" i="2"/>
  <c r="I4" i="2"/>
  <c r="H4" i="2"/>
  <c r="B4" i="2"/>
  <c r="A4" i="2"/>
  <c r="H2" i="2"/>
  <c r="J2" i="2" s="1"/>
  <c r="L2" i="2" s="1"/>
  <c r="G40" i="1"/>
  <c r="H39" i="1"/>
  <c r="H38" i="1"/>
  <c r="H37" i="1"/>
  <c r="H36" i="1"/>
  <c r="H35" i="1"/>
  <c r="H34" i="1"/>
  <c r="H33" i="1"/>
  <c r="H32" i="1"/>
  <c r="H31" i="1"/>
  <c r="G27" i="1"/>
  <c r="H26" i="1"/>
  <c r="H25" i="1"/>
  <c r="H24" i="1"/>
  <c r="H23" i="1"/>
  <c r="N19" i="1"/>
  <c r="O18" i="1"/>
  <c r="J18" i="1"/>
  <c r="L18" i="1" s="1"/>
  <c r="O17" i="1"/>
  <c r="J17" i="1"/>
  <c r="L17" i="1" s="1"/>
  <c r="O16" i="1"/>
  <c r="J16" i="1"/>
  <c r="P16" i="1" s="1"/>
  <c r="O15" i="1"/>
  <c r="J15" i="1"/>
  <c r="L15" i="1" s="1"/>
  <c r="O14" i="1"/>
  <c r="J14" i="1"/>
  <c r="P14" i="1" s="1"/>
  <c r="O13" i="1"/>
  <c r="J13" i="1"/>
  <c r="P13" i="1" s="1"/>
  <c r="O12" i="1"/>
  <c r="J12" i="1"/>
  <c r="J10" i="1"/>
  <c r="P10" i="1" s="1"/>
  <c r="C37" i="2" l="1"/>
  <c r="C45" i="2"/>
  <c r="C47" i="2"/>
  <c r="C70" i="2"/>
  <c r="C72" i="2"/>
  <c r="C74" i="2"/>
  <c r="C88" i="2"/>
  <c r="C90" i="2"/>
  <c r="C99" i="2"/>
  <c r="D21" i="2"/>
  <c r="C21" i="2" s="1"/>
  <c r="E38" i="2"/>
  <c r="E58" i="2"/>
  <c r="C58" i="2" s="1"/>
  <c r="E61" i="2"/>
  <c r="E86" i="2"/>
  <c r="C105" i="2"/>
  <c r="D117" i="2"/>
  <c r="E117" i="2"/>
  <c r="C39" i="2"/>
  <c r="C42" i="2"/>
  <c r="C44" i="2"/>
  <c r="C57" i="2"/>
  <c r="C62" i="2"/>
  <c r="C78" i="2"/>
  <c r="C80" i="2"/>
  <c r="C84" i="2"/>
  <c r="C89" i="2"/>
  <c r="C114" i="2"/>
  <c r="C116" i="2"/>
  <c r="C13" i="2"/>
  <c r="C63" i="2"/>
  <c r="C33" i="2"/>
  <c r="C81" i="2"/>
  <c r="E4" i="2"/>
  <c r="C8" i="2"/>
  <c r="C11" i="2"/>
  <c r="C26" i="2"/>
  <c r="C28" i="2"/>
  <c r="C35" i="2"/>
  <c r="C40" i="2"/>
  <c r="C51" i="2"/>
  <c r="C60" i="2"/>
  <c r="C77" i="2"/>
  <c r="C79" i="2"/>
  <c r="C87" i="2"/>
  <c r="O19" i="1"/>
  <c r="G3" i="1"/>
  <c r="C23" i="1" s="1"/>
  <c r="L10" i="1"/>
  <c r="J19" i="1"/>
  <c r="P12" i="1"/>
  <c r="H27" i="1"/>
  <c r="K12" i="1"/>
  <c r="M12" i="1" s="1"/>
  <c r="L14" i="1"/>
  <c r="H40" i="1"/>
  <c r="L16" i="1"/>
  <c r="K10" i="1"/>
  <c r="L12" i="1"/>
  <c r="L13" i="1"/>
  <c r="C64" i="2"/>
  <c r="H108" i="2"/>
  <c r="L108" i="2"/>
  <c r="C6" i="2"/>
  <c r="I109" i="2"/>
  <c r="M109" i="2"/>
  <c r="C16" i="2"/>
  <c r="C19" i="2"/>
  <c r="C27" i="2"/>
  <c r="C43" i="2"/>
  <c r="C48" i="2"/>
  <c r="C50" i="2"/>
  <c r="C52" i="2"/>
  <c r="C55" i="2"/>
  <c r="C59" i="2"/>
  <c r="C73" i="2"/>
  <c r="C93" i="2"/>
  <c r="C100" i="2"/>
  <c r="C102" i="2"/>
  <c r="C15" i="2"/>
  <c r="I108" i="2"/>
  <c r="I110" i="2" s="1"/>
  <c r="I119" i="2" s="1"/>
  <c r="E12" i="2"/>
  <c r="E34" i="2"/>
  <c r="D41" i="2"/>
  <c r="D46" i="2"/>
  <c r="C46" i="2" s="1"/>
  <c r="E49" i="2"/>
  <c r="C49" i="2" s="1"/>
  <c r="D61" i="2"/>
  <c r="C61" i="2" s="1"/>
  <c r="C67" i="2"/>
  <c r="D76" i="2"/>
  <c r="C76" i="2" s="1"/>
  <c r="D91" i="2"/>
  <c r="C91" i="2" s="1"/>
  <c r="C92" i="2"/>
  <c r="C94" i="2"/>
  <c r="C97" i="2"/>
  <c r="E98" i="2"/>
  <c r="C104" i="2"/>
  <c r="C106" i="2"/>
  <c r="K108" i="2"/>
  <c r="M108" i="2"/>
  <c r="M110" i="2" s="1"/>
  <c r="M119" i="2" s="1"/>
  <c r="J109" i="2"/>
  <c r="J108" i="2"/>
  <c r="K109" i="2"/>
  <c r="C10" i="2"/>
  <c r="D12" i="2"/>
  <c r="C14" i="2"/>
  <c r="C22" i="2"/>
  <c r="D24" i="2"/>
  <c r="C24" i="2" s="1"/>
  <c r="C30" i="2"/>
  <c r="D31" i="2"/>
  <c r="C32" i="2"/>
  <c r="D34" i="2"/>
  <c r="C34" i="2" s="1"/>
  <c r="L109" i="2"/>
  <c r="L110" i="2" s="1"/>
  <c r="L119" i="2" s="1"/>
  <c r="C36" i="2"/>
  <c r="D38" i="2"/>
  <c r="C38" i="2" s="1"/>
  <c r="E41" i="2"/>
  <c r="C66" i="2"/>
  <c r="C68" i="2"/>
  <c r="C71" i="2"/>
  <c r="C82" i="2"/>
  <c r="C85" i="2"/>
  <c r="E91" i="2"/>
  <c r="C96" i="2"/>
  <c r="D98" i="2"/>
  <c r="C98" i="2" s="1"/>
  <c r="C101" i="2"/>
  <c r="C115" i="2"/>
  <c r="K110" i="2"/>
  <c r="K119" i="2" s="1"/>
  <c r="C86" i="2"/>
  <c r="E7" i="2"/>
  <c r="H109" i="2"/>
  <c r="C5" i="2"/>
  <c r="C4" i="2" s="1"/>
  <c r="E31" i="2"/>
  <c r="C113" i="2"/>
  <c r="C27" i="1"/>
  <c r="E23" i="1"/>
  <c r="E27" i="1" s="1"/>
  <c r="I23" i="1" s="1"/>
  <c r="I27" i="1" s="1"/>
  <c r="K18" i="1"/>
  <c r="M18" i="1" s="1"/>
  <c r="P18" i="1"/>
  <c r="C31" i="1"/>
  <c r="K15" i="1"/>
  <c r="M15" i="1" s="1"/>
  <c r="P15" i="1"/>
  <c r="K17" i="1"/>
  <c r="M17" i="1" s="1"/>
  <c r="P17" i="1"/>
  <c r="K13" i="1"/>
  <c r="Q13" i="1" s="1"/>
  <c r="K14" i="1"/>
  <c r="Q14" i="1" s="1"/>
  <c r="K16" i="1"/>
  <c r="Q16" i="1" s="1"/>
  <c r="H110" i="2" l="1"/>
  <c r="H119" i="2" s="1"/>
  <c r="C117" i="2"/>
  <c r="E108" i="2"/>
  <c r="J110" i="2"/>
  <c r="J119" i="2" s="1"/>
  <c r="C41" i="2"/>
  <c r="C12" i="2"/>
  <c r="Q15" i="1"/>
  <c r="H3" i="1"/>
  <c r="D23" i="1" s="1"/>
  <c r="Q12" i="1"/>
  <c r="Q17" i="1"/>
  <c r="M10" i="1"/>
  <c r="Q10" i="1"/>
  <c r="Q18" i="1"/>
  <c r="L19" i="1"/>
  <c r="P19" i="1"/>
  <c r="D109" i="2"/>
  <c r="C31" i="2"/>
  <c r="D108" i="2"/>
  <c r="E109" i="2"/>
  <c r="E110" i="2" s="1"/>
  <c r="E119" i="2" s="1"/>
  <c r="C7" i="2"/>
  <c r="M13" i="1"/>
  <c r="D31" i="1"/>
  <c r="M16" i="1"/>
  <c r="E31" i="1"/>
  <c r="E40" i="1" s="1"/>
  <c r="I31" i="1"/>
  <c r="I40" i="1" s="1"/>
  <c r="G7" i="1" s="1"/>
  <c r="C40" i="1"/>
  <c r="M14" i="1"/>
  <c r="K19" i="1"/>
  <c r="D110" i="2" l="1"/>
  <c r="D119" i="2" s="1"/>
  <c r="C108" i="2"/>
  <c r="C110" i="2" s="1"/>
  <c r="C119" i="2" s="1"/>
  <c r="C109" i="2"/>
  <c r="G4" i="1"/>
  <c r="Q19" i="1"/>
  <c r="G6" i="1"/>
  <c r="G5" i="1"/>
  <c r="M19" i="1"/>
  <c r="D27" i="1"/>
  <c r="F23" i="1"/>
  <c r="F27" i="1" s="1"/>
  <c r="J23" i="1" s="1"/>
  <c r="J27" i="1" s="1"/>
  <c r="J31" i="1"/>
  <c r="J40" i="1" s="1"/>
  <c r="D40" i="1"/>
  <c r="F31" i="1"/>
  <c r="F40" i="1" s="1"/>
  <c r="H4" i="1" l="1"/>
  <c r="H5" i="1" s="1"/>
  <c r="H7" i="1"/>
  <c r="H6" i="1" l="1"/>
</calcChain>
</file>

<file path=xl/comments1.xml><?xml version="1.0" encoding="utf-8"?>
<comments xmlns="http://schemas.openxmlformats.org/spreadsheetml/2006/main">
  <authors>
    <author>Kučerová Jana, Ing. (MPSV)</author>
  </authors>
  <commentList>
    <comment ref="K9" authorId="0" shapeId="0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zadejte příslušnou DPH</t>
        </r>
      </text>
    </comment>
    <comment ref="O9" authorId="0" shapeId="0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zadejte příslušnou DPH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záporná hodnota =podlimit
Kladná hodnota znamená neuznatelný výdaj</t>
        </r>
      </text>
    </comment>
    <comment ref="H22" authorId="0" shapeId="0">
      <text>
        <r>
          <rPr>
            <b/>
            <sz val="9"/>
            <color indexed="81"/>
            <rFont val="Tahoma"/>
            <charset val="1"/>
          </rPr>
          <t>Kučerová Jana, Ing. (MPSV):</t>
        </r>
        <r>
          <rPr>
            <sz val="9"/>
            <color indexed="81"/>
            <rFont val="Tahoma"/>
            <charset val="1"/>
          </rPr>
          <t xml:space="preserve">
zadejte příslušnou DPH</t>
        </r>
      </text>
    </comment>
    <comment ref="H30" authorId="0" shapeId="0">
      <text>
        <r>
          <rPr>
            <b/>
            <sz val="9"/>
            <color indexed="81"/>
            <rFont val="Tahoma"/>
            <charset val="1"/>
          </rPr>
          <t>Kučerová Jana, Ing. (MPSV):</t>
        </r>
        <r>
          <rPr>
            <sz val="9"/>
            <color indexed="81"/>
            <rFont val="Tahoma"/>
            <charset val="1"/>
          </rPr>
          <t xml:space="preserve">
zadejte příslušnou DPH</t>
        </r>
      </text>
    </comment>
  </commentList>
</comments>
</file>

<file path=xl/sharedStrings.xml><?xml version="1.0" encoding="utf-8"?>
<sst xmlns="http://schemas.openxmlformats.org/spreadsheetml/2006/main" count="125" uniqueCount="92">
  <si>
    <t>Přehled výdajů</t>
  </si>
  <si>
    <t>bez DPH</t>
  </si>
  <si>
    <t>vč.DPH</t>
  </si>
  <si>
    <t>Celkové náklady akce (CNA)</t>
  </si>
  <si>
    <t>Rozhodná částka</t>
  </si>
  <si>
    <t>Dotace</t>
  </si>
  <si>
    <t>Vlastní zdroje</t>
  </si>
  <si>
    <t>Neuznatelné výdaje</t>
  </si>
  <si>
    <t>Parametry</t>
  </si>
  <si>
    <t>Jednotka</t>
  </si>
  <si>
    <t>Limit bez DPH</t>
  </si>
  <si>
    <t>Počet jednotek</t>
  </si>
  <si>
    <t>Uznatelné bez DPH</t>
  </si>
  <si>
    <t>*Celkové náklady akce</t>
  </si>
  <si>
    <t>počet</t>
  </si>
  <si>
    <t>Celkem</t>
  </si>
  <si>
    <t>Obestavěný prostor - stavba-nová výstavba</t>
  </si>
  <si>
    <t>m3</t>
  </si>
  <si>
    <t>Celková užitná plocha budovy - stavba-rekonstrukce</t>
  </si>
  <si>
    <t>m2</t>
  </si>
  <si>
    <t>Vybavení kuchyně - hlavní jídlo</t>
  </si>
  <si>
    <t>Vybavení prádelny -směny</t>
  </si>
  <si>
    <t>Zdravotnické prostředky</t>
  </si>
  <si>
    <t>Vybavení zaměstnanci</t>
  </si>
  <si>
    <t>Vybavení klienti</t>
  </si>
  <si>
    <t>Položka</t>
  </si>
  <si>
    <t>Limit vč. DPH</t>
  </si>
  <si>
    <t>Rozhodná částka bez  DPH</t>
  </si>
  <si>
    <t>Rozhodná částka vč. DPH</t>
  </si>
  <si>
    <t>Skutečnost bez DPH</t>
  </si>
  <si>
    <t>Skutečnost vč.DPH</t>
  </si>
  <si>
    <t>Neuznatelné bez DPH</t>
  </si>
  <si>
    <t>Neuznetelné vc. DPH</t>
  </si>
  <si>
    <t>Inženýrské sítě</t>
  </si>
  <si>
    <t>Venkovní komunikace</t>
  </si>
  <si>
    <t>Terénní a sadové úpravy</t>
  </si>
  <si>
    <t>Oplocení</t>
  </si>
  <si>
    <t>Náklady vč. DPH</t>
  </si>
  <si>
    <t>Rozhodná částka bez DPH</t>
  </si>
  <si>
    <t>Neunatelné bez DPH</t>
  </si>
  <si>
    <t>Neuznatelné vč.DPH</t>
  </si>
  <si>
    <t>Podíl nákladů přípravy a zabezpečení akce</t>
  </si>
  <si>
    <t>IZ</t>
  </si>
  <si>
    <t>PD</t>
  </si>
  <si>
    <t>AD</t>
  </si>
  <si>
    <t>BOZP</t>
  </si>
  <si>
    <t>IČ (6014)</t>
  </si>
  <si>
    <t>TDI</t>
  </si>
  <si>
    <t xml:space="preserve">Administrace VZ </t>
  </si>
  <si>
    <t>Připojení k síti ČEZ; EON</t>
  </si>
  <si>
    <t>Celková užitná plocha m2</t>
  </si>
  <si>
    <t>Obytná plocha m2</t>
  </si>
  <si>
    <t>Limit</t>
  </si>
  <si>
    <t>Obytná plocha</t>
  </si>
  <si>
    <t>Název akce</t>
  </si>
  <si>
    <t>Uznatelné vč. DPH</t>
  </si>
  <si>
    <t>Rozhodná částka  vč.DPH</t>
  </si>
  <si>
    <t>Skutečnost  vč.DPH</t>
  </si>
  <si>
    <t>Neuznatelné výdaje vč. DPH</t>
  </si>
  <si>
    <t>* Celkové náklady akce obsahují náklady na stavbu;IS+Komunikace+TU+SU+Oplocení;vybavení;náklady na přípravu a zabezpečení akce</t>
  </si>
  <si>
    <t>DPH -do jednotlivých sloupců skutečnost vč. DPH zadejte příslušnou DPH dle skutečnosti</t>
  </si>
  <si>
    <t>PŘEHLED NÁKLADŮ PROJEKTU</t>
  </si>
  <si>
    <t>NÁZEV PROJEKTU:</t>
  </si>
  <si>
    <t>IDENT.Č. EDS</t>
  </si>
  <si>
    <t>Program a podprogram - ident.č.</t>
  </si>
  <si>
    <t>celkem</t>
  </si>
  <si>
    <t xml:space="preserve"> Výběr stavu realizace akce:</t>
  </si>
  <si>
    <t>∑</t>
  </si>
  <si>
    <t>způsobilé</t>
  </si>
  <si>
    <t>nezpůsobilé</t>
  </si>
  <si>
    <t>Smlouva dosud neuzavřena - předpokládané výdaje</t>
  </si>
  <si>
    <t>správní poplatky</t>
  </si>
  <si>
    <t>Náklady na dodávky energií</t>
  </si>
  <si>
    <t xml:space="preserve">Smlouva dosud neuzavřena </t>
  </si>
  <si>
    <t>54ps</t>
  </si>
  <si>
    <t>SOUHRN NEINVESTIČNÍCH POTŘEB</t>
  </si>
  <si>
    <t>64ps</t>
  </si>
  <si>
    <t>SOUHRN INVESTIČNÍCH POTŘEB</t>
  </si>
  <si>
    <t>74ps</t>
  </si>
  <si>
    <t>SOUHRN FINANČNÍCH POTŘEB</t>
  </si>
  <si>
    <t>ZDROJE FINANCOVÁNÍ</t>
  </si>
  <si>
    <t>657s</t>
  </si>
  <si>
    <t>DOTACE ZE STÁTNÍHO ROZPOČTU</t>
  </si>
  <si>
    <t>667s</t>
  </si>
  <si>
    <t>VLASTNÍ ZDROJE ÚČASTNÍKA PROGRAMU - INVESTIČNÍ</t>
  </si>
  <si>
    <t>567s</t>
  </si>
  <si>
    <t>VLASTNÍ ZDROJE ÚČASTNÍKA PROGRAMU - NEINVESTIČNÍ</t>
  </si>
  <si>
    <t>671s</t>
  </si>
  <si>
    <t>DOTACE Z ÚZEMNÍCH ROZPOČTŮ</t>
  </si>
  <si>
    <t>79zs</t>
  </si>
  <si>
    <t>SOUHRN FINANČNÍCH ZDROJŮ</t>
  </si>
  <si>
    <t>KONTROLA BILANCE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</si>
</sst>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1">
    <xf numFmtId="0" fontId="0" fillId="0" borderId="0"/>
  </cellStyleXfs>
  <cellXfs count="243">
    <xf numFmtId="0" fontId="0" fillId="0" borderId="0" xfId="0"/>
    <xf numFmtId="0" fontId="2" fillId="2" borderId="4" xfId="0" applyFont="1" applyFill="1" applyBorder="1" applyProtection="1">
      <protection locked="0"/>
    </xf>
    <xf numFmtId="0" fontId="1" fillId="0" borderId="0" xfId="0" applyFont="1" applyProtection="1">
      <protection locked="0"/>
    </xf>
    <xf numFmtId="4" fontId="1" fillId="0" borderId="4" xfId="0" applyNumberFormat="1" applyFont="1" applyBorder="1" applyProtection="1">
      <protection locked="0"/>
    </xf>
    <xf numFmtId="9" fontId="3" fillId="4" borderId="4" xfId="0" applyNumberFormat="1" applyFont="1" applyFill="1" applyBorder="1" applyAlignment="1" applyProtection="1">
      <alignment horizontal="left"/>
      <protection locked="0"/>
    </xf>
    <xf numFmtId="9" fontId="3" fillId="5" borderId="4" xfId="0" applyNumberFormat="1" applyFont="1" applyFill="1" applyBorder="1" applyAlignment="1" applyProtection="1">
      <alignment horizontal="left"/>
      <protection locked="0"/>
    </xf>
    <xf numFmtId="9" fontId="1" fillId="6" borderId="4" xfId="0" applyNumberFormat="1" applyFont="1" applyFill="1" applyBorder="1" applyAlignment="1" applyProtection="1">
      <alignment horizontal="left"/>
      <protection locked="0"/>
    </xf>
    <xf numFmtId="4" fontId="1" fillId="0" borderId="4" xfId="0" applyNumberFormat="1" applyFont="1" applyBorder="1"/>
    <xf numFmtId="0" fontId="2" fillId="2" borderId="4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Protection="1">
      <protection locked="0"/>
    </xf>
    <xf numFmtId="3" fontId="1" fillId="0" borderId="4" xfId="0" applyNumberFormat="1" applyFont="1" applyBorder="1" applyAlignment="1" applyProtection="1">
      <alignment horizontal="right" wrapText="1"/>
      <protection locked="0"/>
    </xf>
    <xf numFmtId="0" fontId="1" fillId="0" borderId="4" xfId="0" applyFont="1" applyBorder="1" applyAlignment="1" applyProtection="1">
      <alignment horizontal="right" wrapText="1"/>
      <protection locked="0"/>
    </xf>
    <xf numFmtId="0" fontId="5" fillId="0" borderId="5" xfId="0" applyFont="1" applyBorder="1" applyProtection="1">
      <protection locked="0"/>
    </xf>
    <xf numFmtId="3" fontId="1" fillId="0" borderId="4" xfId="0" applyNumberFormat="1" applyFont="1" applyBorder="1" applyAlignment="1" applyProtection="1">
      <alignment horizontal="center" vertical="center" wrapText="1"/>
      <protection locked="0"/>
    </xf>
    <xf numFmtId="3" fontId="1" fillId="0" borderId="4" xfId="0" applyNumberFormat="1" applyFont="1" applyBorder="1" applyProtection="1">
      <protection locked="0"/>
    </xf>
    <xf numFmtId="0" fontId="5" fillId="3" borderId="5" xfId="0" applyFont="1" applyFill="1" applyBorder="1" applyProtection="1">
      <protection locked="0"/>
    </xf>
    <xf numFmtId="3" fontId="5" fillId="3" borderId="5" xfId="0" applyNumberFormat="1" applyFont="1" applyFill="1" applyBorder="1" applyProtection="1">
      <protection locked="0"/>
    </xf>
    <xf numFmtId="4" fontId="5" fillId="3" borderId="5" xfId="0" applyNumberFormat="1" applyFont="1" applyFill="1" applyBorder="1" applyProtection="1">
      <protection locked="0"/>
    </xf>
    <xf numFmtId="4" fontId="5" fillId="3" borderId="4" xfId="0" applyNumberFormat="1" applyFont="1" applyFill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3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left" vertical="center" wrapText="1"/>
      <protection locked="0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4" fontId="1" fillId="0" borderId="4" xfId="0" applyNumberFormat="1" applyFont="1" applyBorder="1" applyAlignment="1" applyProtection="1">
      <alignment horizontal="right" vertical="center" wrapText="1"/>
      <protection locked="0"/>
    </xf>
    <xf numFmtId="4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5" fillId="3" borderId="4" xfId="0" applyNumberFormat="1" applyFont="1" applyFill="1" applyBorder="1" applyAlignment="1" applyProtection="1">
      <alignment horizontal="right" vertical="center"/>
      <protection locked="0"/>
    </xf>
    <xf numFmtId="4" fontId="5" fillId="3" borderId="3" xfId="0" applyNumberFormat="1" applyFont="1" applyFill="1" applyBorder="1" applyAlignment="1" applyProtection="1">
      <alignment horizontal="right" vertical="center"/>
      <protection locked="0"/>
    </xf>
    <xf numFmtId="4" fontId="4" fillId="3" borderId="4" xfId="0" applyNumberFormat="1" applyFont="1" applyFill="1" applyBorder="1" applyAlignment="1" applyProtection="1">
      <alignment vertical="center"/>
      <protection locked="0"/>
    </xf>
    <xf numFmtId="4" fontId="4" fillId="3" borderId="4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  <xf numFmtId="10" fontId="7" fillId="0" borderId="0" xfId="0" applyNumberFormat="1" applyFont="1" applyAlignment="1" applyProtection="1">
      <alignment horizontal="center" vertical="center" wrapText="1"/>
      <protection locked="0"/>
    </xf>
    <xf numFmtId="10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4" fontId="1" fillId="0" borderId="4" xfId="0" applyNumberFormat="1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Protection="1">
      <protection locked="0"/>
    </xf>
    <xf numFmtId="9" fontId="7" fillId="0" borderId="5" xfId="0" applyNumberFormat="1" applyFont="1" applyBorder="1" applyProtection="1">
      <protection locked="0"/>
    </xf>
    <xf numFmtId="0" fontId="7" fillId="0" borderId="5" xfId="0" applyFont="1" applyBorder="1" applyProtection="1">
      <protection locked="0"/>
    </xf>
    <xf numFmtId="9" fontId="7" fillId="0" borderId="5" xfId="0" applyNumberFormat="1" applyFont="1" applyBorder="1" applyAlignment="1" applyProtection="1">
      <alignment horizontal="center" vertical="center"/>
      <protection locked="0"/>
    </xf>
    <xf numFmtId="9" fontId="7" fillId="0" borderId="4" xfId="0" applyNumberFormat="1" applyFont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wrapText="1"/>
      <protection locked="0"/>
    </xf>
    <xf numFmtId="0" fontId="10" fillId="4" borderId="4" xfId="0" applyFont="1" applyFill="1" applyBorder="1" applyAlignment="1" applyProtection="1">
      <alignment horizontal="center" wrapText="1"/>
      <protection locked="0"/>
    </xf>
    <xf numFmtId="0" fontId="10" fillId="8" borderId="4" xfId="0" applyFont="1" applyFill="1" applyBorder="1" applyAlignment="1" applyProtection="1">
      <alignment horizontal="center" wrapText="1"/>
      <protection locked="0"/>
    </xf>
    <xf numFmtId="0" fontId="3" fillId="8" borderId="4" xfId="0" applyFont="1" applyFill="1" applyBorder="1" applyAlignment="1" applyProtection="1">
      <alignment horizontal="center" wrapText="1"/>
      <protection locked="0"/>
    </xf>
    <xf numFmtId="4" fontId="1" fillId="0" borderId="4" xfId="0" applyNumberFormat="1" applyFont="1" applyBorder="1" applyAlignment="1" applyProtection="1">
      <alignment horizontal="right" wrapText="1"/>
      <protection locked="0"/>
    </xf>
    <xf numFmtId="4" fontId="1" fillId="4" borderId="4" xfId="0" applyNumberFormat="1" applyFont="1" applyFill="1" applyBorder="1" applyProtection="1">
      <protection locked="0"/>
    </xf>
    <xf numFmtId="4" fontId="3" fillId="8" borderId="4" xfId="0" applyNumberFormat="1" applyFont="1" applyFill="1" applyBorder="1" applyProtection="1">
      <protection locked="0"/>
    </xf>
    <xf numFmtId="4" fontId="1" fillId="0" borderId="4" xfId="0" applyNumberFormat="1" applyFont="1" applyBorder="1" applyAlignment="1" applyProtection="1">
      <alignment horizontal="center" vertical="center" wrapText="1"/>
      <protection locked="0"/>
    </xf>
    <xf numFmtId="4" fontId="1" fillId="0" borderId="2" xfId="0" applyNumberFormat="1" applyFont="1" applyBorder="1" applyAlignment="1" applyProtection="1">
      <alignment horizontal="center" vertical="center" wrapText="1"/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4" xfId="0" applyFont="1" applyBorder="1" applyProtection="1">
      <protection hidden="1"/>
    </xf>
    <xf numFmtId="0" fontId="7" fillId="0" borderId="4" xfId="0" applyFont="1" applyBorder="1" applyProtection="1">
      <protection locked="0" hidden="1"/>
    </xf>
    <xf numFmtId="0" fontId="7" fillId="0" borderId="6" xfId="0" applyFont="1" applyBorder="1" applyProtection="1">
      <protection locked="0" hidden="1"/>
    </xf>
    <xf numFmtId="0" fontId="13" fillId="9" borderId="6" xfId="0" applyFont="1" applyFill="1" applyBorder="1" applyAlignment="1" applyProtection="1">
      <alignment horizontal="center" vertical="center"/>
      <protection hidden="1"/>
    </xf>
    <xf numFmtId="0" fontId="7" fillId="9" borderId="6" xfId="0" applyFont="1" applyFill="1" applyBorder="1" applyAlignment="1" applyProtection="1">
      <alignment horizontal="center"/>
      <protection hidden="1"/>
    </xf>
    <xf numFmtId="4" fontId="6" fillId="9" borderId="19" xfId="0" applyNumberFormat="1" applyFont="1" applyFill="1" applyBorder="1" applyProtection="1">
      <protection hidden="1"/>
    </xf>
    <xf numFmtId="4" fontId="6" fillId="10" borderId="19" xfId="0" applyNumberFormat="1" applyFont="1" applyFill="1" applyBorder="1" applyProtection="1">
      <protection hidden="1"/>
    </xf>
    <xf numFmtId="4" fontId="6" fillId="10" borderId="20" xfId="0" applyNumberFormat="1" applyFont="1" applyFill="1" applyBorder="1" applyProtection="1">
      <protection hidden="1"/>
    </xf>
    <xf numFmtId="0" fontId="7" fillId="10" borderId="4" xfId="0" applyFont="1" applyFill="1" applyBorder="1" applyProtection="1">
      <protection hidden="1"/>
    </xf>
    <xf numFmtId="4" fontId="7" fillId="9" borderId="4" xfId="0" applyNumberFormat="1" applyFont="1" applyFill="1" applyBorder="1" applyProtection="1">
      <protection hidden="1"/>
    </xf>
    <xf numFmtId="4" fontId="7" fillId="10" borderId="4" xfId="0" applyNumberFormat="1" applyFont="1" applyFill="1" applyBorder="1" applyProtection="1">
      <protection locked="0"/>
    </xf>
    <xf numFmtId="4" fontId="7" fillId="10" borderId="4" xfId="0" applyNumberFormat="1" applyFont="1" applyFill="1" applyBorder="1" applyProtection="1">
      <protection hidden="1"/>
    </xf>
    <xf numFmtId="4" fontId="7" fillId="10" borderId="22" xfId="0" applyNumberFormat="1" applyFont="1" applyFill="1" applyBorder="1" applyProtection="1">
      <protection hidden="1"/>
    </xf>
    <xf numFmtId="0" fontId="7" fillId="10" borderId="24" xfId="0" applyFont="1" applyFill="1" applyBorder="1" applyProtection="1">
      <protection locked="0"/>
    </xf>
    <xf numFmtId="0" fontId="7" fillId="10" borderId="24" xfId="0" applyFont="1" applyFill="1" applyBorder="1" applyProtection="1">
      <protection hidden="1"/>
    </xf>
    <xf numFmtId="4" fontId="7" fillId="9" borderId="24" xfId="0" applyNumberFormat="1" applyFont="1" applyFill="1" applyBorder="1" applyProtection="1">
      <protection hidden="1"/>
    </xf>
    <xf numFmtId="4" fontId="7" fillId="10" borderId="24" xfId="0" applyNumberFormat="1" applyFont="1" applyFill="1" applyBorder="1" applyProtection="1">
      <protection hidden="1"/>
    </xf>
    <xf numFmtId="4" fontId="7" fillId="10" borderId="25" xfId="0" applyNumberFormat="1" applyFont="1" applyFill="1" applyBorder="1" applyProtection="1">
      <protection hidden="1"/>
    </xf>
    <xf numFmtId="4" fontId="6" fillId="0" borderId="19" xfId="0" applyNumberFormat="1" applyFont="1" applyBorder="1" applyProtection="1">
      <protection hidden="1"/>
    </xf>
    <xf numFmtId="4" fontId="6" fillId="0" borderId="20" xfId="0" applyNumberFormat="1" applyFont="1" applyBorder="1" applyProtection="1">
      <protection hidden="1"/>
    </xf>
    <xf numFmtId="4" fontId="7" fillId="0" borderId="4" xfId="0" applyNumberFormat="1" applyFont="1" applyBorder="1" applyProtection="1">
      <protection hidden="1"/>
    </xf>
    <xf numFmtId="4" fontId="7" fillId="0" borderId="4" xfId="0" applyNumberFormat="1" applyFont="1" applyBorder="1" applyProtection="1">
      <protection locked="0"/>
    </xf>
    <xf numFmtId="4" fontId="7" fillId="0" borderId="22" xfId="0" applyNumberFormat="1" applyFont="1" applyBorder="1" applyProtection="1">
      <protection hidden="1"/>
    </xf>
    <xf numFmtId="0" fontId="7" fillId="0" borderId="24" xfId="0" applyFont="1" applyBorder="1" applyProtection="1">
      <protection hidden="1"/>
    </xf>
    <xf numFmtId="4" fontId="7" fillId="0" borderId="24" xfId="0" applyNumberFormat="1" applyFont="1" applyBorder="1" applyProtection="1">
      <protection hidden="1"/>
    </xf>
    <xf numFmtId="4" fontId="7" fillId="0" borderId="25" xfId="0" applyNumberFormat="1" applyFont="1" applyBorder="1" applyProtection="1">
      <protection hidden="1"/>
    </xf>
    <xf numFmtId="0" fontId="7" fillId="10" borderId="6" xfId="0" applyFont="1" applyFill="1" applyBorder="1" applyProtection="1">
      <protection hidden="1"/>
    </xf>
    <xf numFmtId="4" fontId="7" fillId="9" borderId="6" xfId="0" applyNumberFormat="1" applyFont="1" applyFill="1" applyBorder="1" applyProtection="1">
      <protection hidden="1"/>
    </xf>
    <xf numFmtId="4" fontId="7" fillId="10" borderId="6" xfId="0" applyNumberFormat="1" applyFont="1" applyFill="1" applyBorder="1" applyProtection="1">
      <protection hidden="1"/>
    </xf>
    <xf numFmtId="4" fontId="7" fillId="10" borderId="27" xfId="0" applyNumberFormat="1" applyFont="1" applyFill="1" applyBorder="1" applyProtection="1">
      <protection hidden="1"/>
    </xf>
    <xf numFmtId="0" fontId="7" fillId="0" borderId="19" xfId="0" applyFont="1" applyBorder="1" applyProtection="1">
      <protection hidden="1"/>
    </xf>
    <xf numFmtId="0" fontId="7" fillId="10" borderId="4" xfId="0" applyFont="1" applyFill="1" applyBorder="1" applyProtection="1">
      <protection locked="0" hidden="1"/>
    </xf>
    <xf numFmtId="4" fontId="7" fillId="10" borderId="4" xfId="0" applyNumberFormat="1" applyFont="1" applyFill="1" applyBorder="1" applyProtection="1">
      <protection locked="0" hidden="1"/>
    </xf>
    <xf numFmtId="4" fontId="7" fillId="10" borderId="22" xfId="0" applyNumberFormat="1" applyFont="1" applyFill="1" applyBorder="1" applyProtection="1">
      <protection locked="0" hidden="1"/>
    </xf>
    <xf numFmtId="0" fontId="7" fillId="10" borderId="6" xfId="0" applyFont="1" applyFill="1" applyBorder="1" applyProtection="1">
      <protection locked="0" hidden="1"/>
    </xf>
    <xf numFmtId="4" fontId="7" fillId="10" borderId="6" xfId="0" applyNumberFormat="1" applyFont="1" applyFill="1" applyBorder="1" applyProtection="1">
      <protection locked="0" hidden="1"/>
    </xf>
    <xf numFmtId="4" fontId="7" fillId="10" borderId="27" xfId="0" applyNumberFormat="1" applyFont="1" applyFill="1" applyBorder="1" applyProtection="1">
      <protection locked="0" hidden="1"/>
    </xf>
    <xf numFmtId="0" fontId="7" fillId="10" borderId="24" xfId="0" applyFont="1" applyFill="1" applyBorder="1" applyProtection="1">
      <protection locked="0" hidden="1"/>
    </xf>
    <xf numFmtId="4" fontId="7" fillId="10" borderId="24" xfId="0" applyNumberFormat="1" applyFont="1" applyFill="1" applyBorder="1" applyProtection="1">
      <protection locked="0" hidden="1"/>
    </xf>
    <xf numFmtId="4" fontId="7" fillId="10" borderId="25" xfId="0" applyNumberFormat="1" applyFont="1" applyFill="1" applyBorder="1" applyProtection="1">
      <protection locked="0" hidden="1"/>
    </xf>
    <xf numFmtId="4" fontId="7" fillId="0" borderId="4" xfId="0" applyNumberFormat="1" applyFont="1" applyBorder="1" applyProtection="1">
      <protection locked="0" hidden="1"/>
    </xf>
    <xf numFmtId="4" fontId="7" fillId="0" borderId="22" xfId="0" applyNumberFormat="1" applyFont="1" applyBorder="1" applyProtection="1">
      <protection locked="0" hidden="1"/>
    </xf>
    <xf numFmtId="4" fontId="7" fillId="0" borderId="6" xfId="0" applyNumberFormat="1" applyFont="1" applyBorder="1" applyProtection="1">
      <protection locked="0" hidden="1"/>
    </xf>
    <xf numFmtId="4" fontId="7" fillId="0" borderId="27" xfId="0" applyNumberFormat="1" applyFont="1" applyBorder="1" applyProtection="1">
      <protection locked="0" hidden="1"/>
    </xf>
    <xf numFmtId="4" fontId="6" fillId="10" borderId="24" xfId="0" applyNumberFormat="1" applyFont="1" applyFill="1" applyBorder="1" applyProtection="1">
      <protection locked="0" hidden="1"/>
    </xf>
    <xf numFmtId="4" fontId="6" fillId="10" borderId="25" xfId="0" applyNumberFormat="1" applyFont="1" applyFill="1" applyBorder="1" applyProtection="1">
      <protection locked="0" hidden="1"/>
    </xf>
    <xf numFmtId="0" fontId="7" fillId="0" borderId="4" xfId="0" applyFont="1" applyBorder="1" applyAlignment="1" applyProtection="1">
      <alignment vertical="center"/>
      <protection locked="0" hidden="1"/>
    </xf>
    <xf numFmtId="4" fontId="7" fillId="9" borderId="4" xfId="0" applyNumberFormat="1" applyFont="1" applyFill="1" applyBorder="1" applyAlignment="1" applyProtection="1">
      <alignment vertical="center"/>
      <protection hidden="1"/>
    </xf>
    <xf numFmtId="4" fontId="7" fillId="0" borderId="4" xfId="0" applyNumberFormat="1" applyFont="1" applyBorder="1" applyAlignment="1" applyProtection="1">
      <alignment vertical="center"/>
      <protection locked="0" hidden="1"/>
    </xf>
    <xf numFmtId="4" fontId="7" fillId="0" borderId="22" xfId="0" applyNumberFormat="1" applyFont="1" applyBorder="1" applyAlignment="1" applyProtection="1">
      <alignment vertical="center"/>
      <protection locked="0" hidden="1"/>
    </xf>
    <xf numFmtId="0" fontId="7" fillId="0" borderId="24" xfId="0" applyFont="1" applyBorder="1" applyProtection="1">
      <protection locked="0" hidden="1"/>
    </xf>
    <xf numFmtId="4" fontId="7" fillId="0" borderId="24" xfId="0" applyNumberFormat="1" applyFont="1" applyBorder="1" applyProtection="1">
      <protection locked="0" hidden="1"/>
    </xf>
    <xf numFmtId="4" fontId="7" fillId="0" borderId="25" xfId="0" applyNumberFormat="1" applyFont="1" applyBorder="1" applyProtection="1">
      <protection locked="0" hidden="1"/>
    </xf>
    <xf numFmtId="0" fontId="7" fillId="0" borderId="0" xfId="0" applyFont="1" applyProtection="1">
      <protection locked="0" hidden="1"/>
    </xf>
    <xf numFmtId="0" fontId="7" fillId="9" borderId="0" xfId="0" applyFont="1" applyFill="1" applyProtection="1">
      <protection hidden="1"/>
    </xf>
    <xf numFmtId="0" fontId="6" fillId="0" borderId="17" xfId="0" applyFont="1" applyBorder="1" applyProtection="1">
      <protection hidden="1"/>
    </xf>
    <xf numFmtId="0" fontId="6" fillId="0" borderId="21" xfId="0" applyFont="1" applyBorder="1" applyProtection="1">
      <protection hidden="1"/>
    </xf>
    <xf numFmtId="4" fontId="6" fillId="9" borderId="4" xfId="0" applyNumberFormat="1" applyFont="1" applyFill="1" applyBorder="1" applyProtection="1">
      <protection hidden="1"/>
    </xf>
    <xf numFmtId="4" fontId="6" fillId="0" borderId="4" xfId="0" applyNumberFormat="1" applyFont="1" applyBorder="1" applyProtection="1">
      <protection hidden="1"/>
    </xf>
    <xf numFmtId="4" fontId="6" fillId="0" borderId="22" xfId="0" applyNumberFormat="1" applyFont="1" applyBorder="1" applyProtection="1">
      <protection hidden="1"/>
    </xf>
    <xf numFmtId="0" fontId="6" fillId="0" borderId="23" xfId="0" applyFont="1" applyBorder="1" applyProtection="1">
      <protection hidden="1"/>
    </xf>
    <xf numFmtId="4" fontId="6" fillId="9" borderId="24" xfId="0" applyNumberFormat="1" applyFont="1" applyFill="1" applyBorder="1" applyProtection="1">
      <protection hidden="1"/>
    </xf>
    <xf numFmtId="4" fontId="6" fillId="0" borderId="24" xfId="0" applyNumberFormat="1" applyFont="1" applyBorder="1" applyProtection="1">
      <protection hidden="1"/>
    </xf>
    <xf numFmtId="4" fontId="6" fillId="0" borderId="25" xfId="0" applyNumberFormat="1" applyFont="1" applyBorder="1" applyProtection="1">
      <protection hidden="1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4" fontId="6" fillId="9" borderId="31" xfId="0" applyNumberFormat="1" applyFont="1" applyFill="1" applyBorder="1" applyProtection="1">
      <protection hidden="1"/>
    </xf>
    <xf numFmtId="4" fontId="6" fillId="0" borderId="32" xfId="0" applyNumberFormat="1" applyFont="1" applyBorder="1" applyProtection="1">
      <protection locked="0" hidden="1"/>
    </xf>
    <xf numFmtId="4" fontId="6" fillId="0" borderId="31" xfId="0" applyNumberFormat="1" applyFont="1" applyBorder="1" applyProtection="1">
      <protection locked="0" hidden="1"/>
    </xf>
    <xf numFmtId="4" fontId="6" fillId="0" borderId="33" xfId="0" applyNumberFormat="1" applyFont="1" applyBorder="1" applyProtection="1">
      <protection locked="0" hidden="1"/>
    </xf>
    <xf numFmtId="4" fontId="6" fillId="9" borderId="1" xfId="0" applyNumberFormat="1" applyFont="1" applyFill="1" applyBorder="1" applyProtection="1">
      <protection hidden="1"/>
    </xf>
    <xf numFmtId="4" fontId="6" fillId="0" borderId="4" xfId="0" applyNumberFormat="1" applyFont="1" applyBorder="1" applyProtection="1">
      <protection locked="0" hidden="1"/>
    </xf>
    <xf numFmtId="4" fontId="6" fillId="0" borderId="22" xfId="0" applyNumberFormat="1" applyFont="1" applyBorder="1" applyProtection="1">
      <protection locked="0" hidden="1"/>
    </xf>
    <xf numFmtId="0" fontId="7" fillId="9" borderId="4" xfId="0" applyFont="1" applyFill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10" borderId="18" xfId="0" applyFont="1" applyFill="1" applyBorder="1" applyAlignment="1" applyProtection="1">
      <alignment horizontal="left"/>
      <protection hidden="1"/>
    </xf>
    <xf numFmtId="0" fontId="7" fillId="0" borderId="19" xfId="0" applyFont="1" applyBorder="1" applyAlignment="1" applyProtection="1">
      <alignment horizontal="left"/>
      <protection hidden="1"/>
    </xf>
    <xf numFmtId="0" fontId="7" fillId="10" borderId="19" xfId="0" applyFont="1" applyFill="1" applyBorder="1" applyAlignment="1" applyProtection="1">
      <alignment horizontal="left"/>
      <protection hidden="1"/>
    </xf>
    <xf numFmtId="0" fontId="6" fillId="0" borderId="19" xfId="0" applyFont="1" applyBorder="1" applyAlignment="1" applyProtection="1">
      <alignment horizontal="left"/>
      <protection hidden="1"/>
    </xf>
    <xf numFmtId="0" fontId="6" fillId="0" borderId="4" xfId="0" applyFont="1" applyBorder="1" applyAlignment="1" applyProtection="1">
      <alignment horizontal="left"/>
      <protection hidden="1"/>
    </xf>
    <xf numFmtId="0" fontId="6" fillId="0" borderId="24" xfId="0" applyFont="1" applyBorder="1" applyAlignment="1" applyProtection="1">
      <alignment horizontal="left"/>
      <protection hidden="1"/>
    </xf>
    <xf numFmtId="0" fontId="7" fillId="0" borderId="0" xfId="0" applyFont="1" applyBorder="1" applyProtection="1"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right" vertical="center" wrapText="1"/>
      <protection locked="0"/>
    </xf>
    <xf numFmtId="0" fontId="1" fillId="0" borderId="4" xfId="0" applyFont="1" applyBorder="1" applyAlignment="1" applyProtection="1">
      <alignment horizontal="left"/>
      <protection locked="0"/>
    </xf>
    <xf numFmtId="4" fontId="2" fillId="2" borderId="1" xfId="0" applyNumberFormat="1" applyFont="1" applyFill="1" applyBorder="1" applyAlignment="1" applyProtection="1">
      <alignment horizontal="left"/>
      <protection locked="0"/>
    </xf>
    <xf numFmtId="4" fontId="2" fillId="2" borderId="2" xfId="0" applyNumberFormat="1" applyFont="1" applyFill="1" applyBorder="1" applyAlignment="1" applyProtection="1">
      <alignment horizontal="left"/>
      <protection locked="0"/>
    </xf>
    <xf numFmtId="4" fontId="2" fillId="2" borderId="3" xfId="0" applyNumberFormat="1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 applyProtection="1">
      <alignment horizontal="left"/>
      <protection locked="0"/>
    </xf>
    <xf numFmtId="0" fontId="3" fillId="5" borderId="1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 applyProtection="1">
      <alignment horizontal="left"/>
      <protection locked="0"/>
    </xf>
    <xf numFmtId="0" fontId="3" fillId="5" borderId="3" xfId="0" applyFont="1" applyFill="1" applyBorder="1" applyAlignment="1" applyProtection="1">
      <alignment horizontal="left"/>
      <protection locked="0"/>
    </xf>
    <xf numFmtId="4" fontId="2" fillId="0" borderId="6" xfId="0" applyNumberFormat="1" applyFont="1" applyBorder="1" applyAlignment="1" applyProtection="1">
      <alignment horizontal="center" vertical="center"/>
      <protection locked="0"/>
    </xf>
    <xf numFmtId="4" fontId="2" fillId="0" borderId="8" xfId="0" applyNumberFormat="1" applyFont="1" applyBorder="1" applyAlignment="1" applyProtection="1">
      <alignment horizontal="center" vertical="center"/>
      <protection locked="0"/>
    </xf>
    <xf numFmtId="4" fontId="1" fillId="4" borderId="6" xfId="0" applyNumberFormat="1" applyFont="1" applyFill="1" applyBorder="1" applyAlignment="1" applyProtection="1">
      <alignment horizontal="center" vertical="center"/>
      <protection locked="0"/>
    </xf>
    <xf numFmtId="4" fontId="1" fillId="4" borderId="8" xfId="0" applyNumberFormat="1" applyFont="1" applyFill="1" applyBorder="1" applyAlignment="1" applyProtection="1">
      <alignment horizontal="center" vertical="center"/>
      <protection locked="0"/>
    </xf>
    <xf numFmtId="4" fontId="1" fillId="4" borderId="7" xfId="0" applyNumberFormat="1" applyFont="1" applyFill="1" applyBorder="1" applyAlignment="1" applyProtection="1">
      <alignment horizontal="center" vertical="center"/>
      <protection locked="0"/>
    </xf>
    <xf numFmtId="4" fontId="1" fillId="7" borderId="6" xfId="0" applyNumberFormat="1" applyFont="1" applyFill="1" applyBorder="1" applyAlignment="1" applyProtection="1">
      <alignment horizontal="center" vertical="center"/>
      <protection locked="0"/>
    </xf>
    <xf numFmtId="4" fontId="1" fillId="7" borderId="8" xfId="0" applyNumberFormat="1" applyFont="1" applyFill="1" applyBorder="1" applyAlignment="1" applyProtection="1">
      <alignment horizontal="center" vertical="center"/>
      <protection locked="0"/>
    </xf>
    <xf numFmtId="4" fontId="1" fillId="7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right" vertical="center" wrapText="1"/>
      <protection locked="0"/>
    </xf>
    <xf numFmtId="0" fontId="4" fillId="3" borderId="2" xfId="0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6" xfId="0" applyNumberFormat="1" applyFont="1" applyBorder="1" applyAlignment="1" applyProtection="1">
      <alignment horizontal="center" vertical="center" wrapText="1"/>
      <protection locked="0"/>
    </xf>
    <xf numFmtId="4" fontId="2" fillId="0" borderId="8" xfId="0" applyNumberFormat="1" applyFont="1" applyBorder="1" applyAlignment="1" applyProtection="1">
      <alignment horizontal="center" vertical="center" wrapText="1"/>
      <protection locked="0"/>
    </xf>
    <xf numFmtId="4" fontId="2" fillId="0" borderId="7" xfId="0" applyNumberFormat="1" applyFont="1" applyBorder="1" applyAlignment="1" applyProtection="1">
      <alignment horizontal="center" vertical="center" wrapText="1"/>
      <protection locked="0"/>
    </xf>
    <xf numFmtId="4" fontId="2" fillId="0" borderId="7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3" borderId="4" xfId="0" applyFont="1" applyFill="1" applyBorder="1" applyAlignment="1" applyProtection="1">
      <alignment horizontal="left"/>
      <protection locked="0"/>
    </xf>
    <xf numFmtId="0" fontId="1" fillId="6" borderId="1" xfId="0" applyFont="1" applyFill="1" applyBorder="1" applyAlignment="1" applyProtection="1">
      <alignment horizontal="left"/>
      <protection locked="0"/>
    </xf>
    <xf numFmtId="0" fontId="1" fillId="6" borderId="2" xfId="0" applyFont="1" applyFill="1" applyBorder="1" applyAlignment="1" applyProtection="1">
      <alignment horizontal="left"/>
      <protection locked="0"/>
    </xf>
    <xf numFmtId="0" fontId="1" fillId="6" borderId="3" xfId="0" applyFont="1" applyFill="1" applyBorder="1" applyAlignment="1" applyProtection="1">
      <alignment horizontal="left"/>
      <protection locked="0"/>
    </xf>
    <xf numFmtId="0" fontId="3" fillId="7" borderId="4" xfId="0" applyFont="1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right" wrapText="1"/>
      <protection locked="0"/>
    </xf>
    <xf numFmtId="0" fontId="4" fillId="3" borderId="2" xfId="0" applyFont="1" applyFill="1" applyBorder="1" applyAlignment="1" applyProtection="1">
      <alignment horizontal="right" wrapText="1"/>
      <protection locked="0"/>
    </xf>
    <xf numFmtId="0" fontId="4" fillId="3" borderId="3" xfId="0" applyFont="1" applyFill="1" applyBorder="1" applyAlignment="1" applyProtection="1">
      <alignment horizontal="right" wrapText="1"/>
      <protection locked="0"/>
    </xf>
    <xf numFmtId="4" fontId="2" fillId="0" borderId="0" xfId="0" applyNumberFormat="1" applyFont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right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/>
      <protection locked="0" hidden="1"/>
    </xf>
    <xf numFmtId="0" fontId="6" fillId="0" borderId="2" xfId="0" applyFont="1" applyBorder="1" applyAlignment="1" applyProtection="1">
      <alignment horizontal="center"/>
      <protection locked="0" hidden="1"/>
    </xf>
    <xf numFmtId="0" fontId="6" fillId="0" borderId="3" xfId="0" applyFont="1" applyBorder="1" applyAlignment="1" applyProtection="1">
      <alignment horizontal="center"/>
      <protection locked="0" hidden="1"/>
    </xf>
    <xf numFmtId="0" fontId="6" fillId="0" borderId="10" xfId="0" applyFont="1" applyBorder="1" applyAlignment="1" applyProtection="1">
      <alignment horizontal="center"/>
      <protection locked="0" hidden="1"/>
    </xf>
    <xf numFmtId="0" fontId="6" fillId="0" borderId="14" xfId="0" applyFont="1" applyBorder="1" applyAlignment="1" applyProtection="1">
      <alignment horizontal="center"/>
      <protection locked="0" hidden="1"/>
    </xf>
    <xf numFmtId="0" fontId="7" fillId="9" borderId="4" xfId="0" applyFont="1" applyFill="1" applyBorder="1" applyAlignment="1" applyProtection="1">
      <alignment horizontal="center"/>
      <protection hidden="1"/>
    </xf>
    <xf numFmtId="0" fontId="7" fillId="9" borderId="1" xfId="0" applyFont="1" applyFill="1" applyBorder="1" applyAlignment="1" applyProtection="1">
      <alignment horizontal="center"/>
      <protection locked="0"/>
    </xf>
    <xf numFmtId="0" fontId="7" fillId="9" borderId="3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horizontal="center"/>
      <protection hidden="1"/>
    </xf>
    <xf numFmtId="0" fontId="7" fillId="9" borderId="3" xfId="0" applyFont="1" applyFill="1" applyBorder="1" applyAlignment="1" applyProtection="1">
      <alignment horizontal="center"/>
      <protection hidden="1"/>
    </xf>
    <xf numFmtId="0" fontId="7" fillId="0" borderId="15" xfId="0" applyFont="1" applyBorder="1" applyAlignment="1" applyProtection="1">
      <alignment horizontal="left"/>
      <protection locked="0" hidden="1"/>
    </xf>
    <xf numFmtId="0" fontId="7" fillId="0" borderId="16" xfId="0" applyFont="1" applyBorder="1" applyAlignment="1" applyProtection="1">
      <alignment horizontal="left"/>
      <protection locked="0" hidden="1"/>
    </xf>
    <xf numFmtId="0" fontId="7" fillId="10" borderId="17" xfId="0" applyFont="1" applyFill="1" applyBorder="1" applyAlignment="1" applyProtection="1">
      <alignment horizontal="center" vertical="center"/>
      <protection hidden="1"/>
    </xf>
    <xf numFmtId="0" fontId="7" fillId="10" borderId="21" xfId="0" applyFont="1" applyFill="1" applyBorder="1" applyAlignment="1" applyProtection="1">
      <alignment horizontal="center" vertical="center"/>
      <protection hidden="1"/>
    </xf>
    <xf numFmtId="0" fontId="7" fillId="10" borderId="23" xfId="0" applyFont="1" applyFill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/>
      <protection hidden="1"/>
    </xf>
    <xf numFmtId="0" fontId="7" fillId="10" borderId="26" xfId="0" applyFont="1" applyFill="1" applyBorder="1" applyAlignment="1" applyProtection="1">
      <alignment horizontal="center" vertical="center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0" fontId="7" fillId="0" borderId="29" xfId="0" applyFont="1" applyBorder="1" applyAlignment="1" applyProtection="1">
      <alignment horizontal="center" vertical="center"/>
      <protection hidden="1"/>
    </xf>
    <xf numFmtId="0" fontId="7" fillId="0" borderId="30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7" fillId="10" borderId="28" xfId="0" applyFont="1" applyFill="1" applyBorder="1" applyAlignment="1" applyProtection="1">
      <alignment horizontal="center" vertical="center"/>
      <protection hidden="1"/>
    </xf>
    <xf numFmtId="0" fontId="7" fillId="10" borderId="29" xfId="0" applyFont="1" applyFill="1" applyBorder="1" applyAlignment="1" applyProtection="1">
      <alignment horizontal="center" vertical="center"/>
      <protection hidden="1"/>
    </xf>
    <xf numFmtId="0" fontId="7" fillId="10" borderId="30" xfId="0" applyFont="1" applyFill="1" applyBorder="1" applyAlignment="1" applyProtection="1">
      <alignment horizontal="center" vertical="center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kce\013310\013D313006801_CHB%20T&#345;eb&#237;&#269;\RoD_zm&#283;na%201\Kopie%20-%20Indikativn&#237;%20rozpo&#269;et%20-%20kontroln&#237;%20p&#345;epo&#269;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3"/>
      <sheetName val="EDS - Přehled nákladů"/>
      <sheetName val="Rozpad smluv do řádků EDS"/>
    </sheetNames>
    <sheetDataSet>
      <sheetData sheetId="0" refreshError="1"/>
      <sheetData sheetId="1" refreshError="1">
        <row r="2">
          <cell r="A2">
            <v>5010</v>
          </cell>
          <cell r="B2" t="str">
            <v>Náklady dokumentace k registraci akce</v>
          </cell>
        </row>
        <row r="3">
          <cell r="A3">
            <v>6010</v>
          </cell>
          <cell r="B3" t="str">
            <v>Náklady dokumentace k registraci akce</v>
          </cell>
        </row>
        <row r="4">
          <cell r="A4">
            <v>5011</v>
          </cell>
          <cell r="B4" t="str">
            <v xml:space="preserve"> Náklady dokumentace akce</v>
          </cell>
        </row>
        <row r="5">
          <cell r="A5">
            <v>6011</v>
          </cell>
          <cell r="B5" t="str">
            <v>Náklady dokumentace akce</v>
          </cell>
        </row>
        <row r="6">
          <cell r="A6">
            <v>5012</v>
          </cell>
          <cell r="B6" t="str">
            <v xml:space="preserve"> Náklady řízení přípravy a realizace akce</v>
          </cell>
        </row>
        <row r="7">
          <cell r="A7">
            <v>6012</v>
          </cell>
          <cell r="B7" t="str">
            <v>Náklady řízení přípravy a realizace akce</v>
          </cell>
        </row>
        <row r="8">
          <cell r="A8">
            <v>5014</v>
          </cell>
          <cell r="B8" t="str">
            <v>Náklady inženýrské činnosti projektu</v>
          </cell>
        </row>
        <row r="9">
          <cell r="A9">
            <v>6014</v>
          </cell>
          <cell r="B9" t="str">
            <v>Náklady inženýrské činnosti projektu</v>
          </cell>
        </row>
        <row r="10">
          <cell r="A10">
            <v>5019</v>
          </cell>
          <cell r="B10" t="str">
            <v xml:space="preserve"> Jiné náklady přípravy a zabezpečení akce</v>
          </cell>
        </row>
        <row r="11">
          <cell r="A11">
            <v>6019</v>
          </cell>
          <cell r="B11" t="str">
            <v>Jiné náklady přípravy a zabezpečení akce</v>
          </cell>
        </row>
        <row r="13">
          <cell r="A13">
            <v>5090</v>
          </cell>
          <cell r="B13" t="str">
            <v>Náklady pořízení stavebních objektů</v>
          </cell>
        </row>
        <row r="14">
          <cell r="A14">
            <v>6090</v>
          </cell>
          <cell r="B14" t="str">
            <v>Náklady pořízení stavebních objektů</v>
          </cell>
        </row>
        <row r="15">
          <cell r="A15">
            <v>5091</v>
          </cell>
          <cell r="B15" t="str">
            <v>Náklady obnovy stavebních objektů</v>
          </cell>
        </row>
        <row r="16">
          <cell r="A16">
            <v>6091</v>
          </cell>
          <cell r="B16" t="str">
            <v>Náklady obnovy stavebních objektů</v>
          </cell>
        </row>
        <row r="18">
          <cell r="A18">
            <v>5110</v>
          </cell>
          <cell r="B18" t="str">
            <v>Náklady pořízení dopravních prostředků</v>
          </cell>
        </row>
        <row r="19">
          <cell r="A19">
            <v>6110</v>
          </cell>
          <cell r="B19" t="str">
            <v>Náklady pořízení dopravních prostředků</v>
          </cell>
        </row>
        <row r="20">
          <cell r="A20">
            <v>5112</v>
          </cell>
          <cell r="B20" t="str">
            <v>Náklady pořízení strojů, zařízení ICT</v>
          </cell>
        </row>
        <row r="21">
          <cell r="A21">
            <v>6112</v>
          </cell>
          <cell r="B21" t="str">
            <v>Náklady pořízení strojů, zařízení ICT</v>
          </cell>
        </row>
        <row r="22">
          <cell r="A22">
            <v>5114</v>
          </cell>
          <cell r="B22" t="str">
            <v>Náklady pořízení strojů, zařízení jiných než ICT</v>
          </cell>
        </row>
        <row r="23">
          <cell r="A23">
            <v>6114</v>
          </cell>
          <cell r="B23" t="str">
            <v>Náklady pořízení strojů, zařízení jiných než ICT</v>
          </cell>
        </row>
        <row r="29">
          <cell r="A29" t="str">
            <v>013D31300</v>
          </cell>
        </row>
        <row r="30">
          <cell r="A30" t="str">
            <v>113D31200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5"/>
  <sheetViews>
    <sheetView tabSelected="1" workbookViewId="0">
      <selection activeCell="I2" sqref="I2"/>
    </sheetView>
  </sheetViews>
  <sheetFormatPr defaultRowHeight="15" x14ac:dyDescent="0.25"/>
  <cols>
    <col min="1" max="1" width="12.7109375" customWidth="1"/>
    <col min="2" max="2" width="16.28515625" customWidth="1"/>
    <col min="3" max="6" width="12.7109375" customWidth="1"/>
    <col min="7" max="17" width="14.7109375" customWidth="1"/>
  </cols>
  <sheetData>
    <row r="1" spans="1:17" x14ac:dyDescent="0.25">
      <c r="A1" s="189" t="s">
        <v>54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</row>
    <row r="2" spans="1:17" x14ac:dyDescent="0.25">
      <c r="A2" s="156" t="s">
        <v>0</v>
      </c>
      <c r="B2" s="157"/>
      <c r="C2" s="157"/>
      <c r="D2" s="157"/>
      <c r="E2" s="157"/>
      <c r="F2" s="158"/>
      <c r="G2" s="1" t="s">
        <v>1</v>
      </c>
      <c r="H2" s="1" t="s">
        <v>2</v>
      </c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191" t="s">
        <v>3</v>
      </c>
      <c r="B3" s="191"/>
      <c r="C3" s="191"/>
      <c r="D3" s="191"/>
      <c r="E3" s="191"/>
      <c r="F3" s="191"/>
      <c r="G3" s="3">
        <f>N19+G27+G40</f>
        <v>0</v>
      </c>
      <c r="H3" s="3">
        <f>O19+H27+H40</f>
        <v>0</v>
      </c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159" t="s">
        <v>4</v>
      </c>
      <c r="B4" s="160"/>
      <c r="C4" s="160"/>
      <c r="D4" s="160"/>
      <c r="E4" s="161"/>
      <c r="F4" s="4">
        <v>1</v>
      </c>
      <c r="G4" s="3">
        <f>L19+E40+E27</f>
        <v>0</v>
      </c>
      <c r="H4" s="3">
        <f>M19+F40+F27</f>
        <v>0</v>
      </c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162" t="s">
        <v>5</v>
      </c>
      <c r="B5" s="163"/>
      <c r="C5" s="163"/>
      <c r="D5" s="163"/>
      <c r="E5" s="164"/>
      <c r="F5" s="5">
        <v>0.75</v>
      </c>
      <c r="G5" s="3">
        <f>G4*0.75</f>
        <v>0</v>
      </c>
      <c r="H5" s="3">
        <f>H4*0.75</f>
        <v>0</v>
      </c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192" t="s">
        <v>6</v>
      </c>
      <c r="B6" s="193"/>
      <c r="C6" s="193"/>
      <c r="D6" s="193"/>
      <c r="E6" s="194"/>
      <c r="F6" s="6">
        <v>0.25</v>
      </c>
      <c r="G6" s="3">
        <f>G4*0.25</f>
        <v>0</v>
      </c>
      <c r="H6" s="3">
        <f>H4*0.25</f>
        <v>0</v>
      </c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195" t="s">
        <v>7</v>
      </c>
      <c r="B7" s="195"/>
      <c r="C7" s="195"/>
      <c r="D7" s="195"/>
      <c r="E7" s="195"/>
      <c r="F7" s="195"/>
      <c r="G7" s="7">
        <f>IF(P10&gt;(P19+I27+I40),P10,(P19+I27+I40))</f>
        <v>0</v>
      </c>
      <c r="H7" s="7">
        <f>IF(Q10&gt;(Q19+J27+J40),Q10,(Q19+J27+J40))</f>
        <v>0</v>
      </c>
      <c r="I7" s="2"/>
      <c r="J7" s="2"/>
      <c r="K7" s="2"/>
      <c r="L7" s="2"/>
      <c r="M7" s="2"/>
      <c r="N7" s="2"/>
      <c r="O7" s="2"/>
      <c r="P7" s="2"/>
      <c r="Q7" s="2"/>
    </row>
    <row r="8" spans="1:17" x14ac:dyDescent="0.25">
      <c r="A8" s="196"/>
      <c r="B8" s="196"/>
      <c r="C8" s="196"/>
      <c r="D8" s="196"/>
      <c r="E8" s="196"/>
      <c r="F8" s="196"/>
      <c r="G8" s="197"/>
      <c r="H8" s="197"/>
      <c r="I8" s="2"/>
      <c r="J8" s="2"/>
      <c r="K8" s="2"/>
      <c r="L8" s="2"/>
      <c r="M8" s="2"/>
      <c r="N8" s="2"/>
      <c r="O8" s="2"/>
      <c r="P8" s="2"/>
      <c r="Q8" s="2"/>
    </row>
    <row r="9" spans="1:17" ht="30" x14ac:dyDescent="0.25">
      <c r="A9" s="146" t="s">
        <v>8</v>
      </c>
      <c r="B9" s="147"/>
      <c r="C9" s="147"/>
      <c r="D9" s="147"/>
      <c r="E9" s="147"/>
      <c r="F9" s="148"/>
      <c r="G9" s="1" t="s">
        <v>9</v>
      </c>
      <c r="H9" s="8" t="s">
        <v>10</v>
      </c>
      <c r="I9" s="8" t="s">
        <v>11</v>
      </c>
      <c r="J9" s="8" t="s">
        <v>12</v>
      </c>
      <c r="K9" s="8" t="s">
        <v>55</v>
      </c>
      <c r="L9" s="53" t="s">
        <v>38</v>
      </c>
      <c r="M9" s="54" t="s">
        <v>56</v>
      </c>
      <c r="N9" s="8" t="s">
        <v>29</v>
      </c>
      <c r="O9" s="8" t="s">
        <v>57</v>
      </c>
      <c r="P9" s="55" t="s">
        <v>31</v>
      </c>
      <c r="Q9" s="56" t="s">
        <v>58</v>
      </c>
    </row>
    <row r="10" spans="1:17" x14ac:dyDescent="0.25">
      <c r="A10" s="149" t="s">
        <v>13</v>
      </c>
      <c r="B10" s="150"/>
      <c r="C10" s="150"/>
      <c r="D10" s="150"/>
      <c r="E10" s="150"/>
      <c r="F10" s="151"/>
      <c r="G10" s="9" t="s">
        <v>14</v>
      </c>
      <c r="H10" s="10">
        <v>1580000</v>
      </c>
      <c r="I10" s="11">
        <v>0</v>
      </c>
      <c r="J10" s="3">
        <f>I10*H10</f>
        <v>0</v>
      </c>
      <c r="K10" s="57">
        <f>J10*1.15</f>
        <v>0</v>
      </c>
      <c r="L10" s="58">
        <f>IF(J10&gt;N10,N10,J10)</f>
        <v>0</v>
      </c>
      <c r="M10" s="58">
        <f>IF(K10&gt;O10,O10,K10)</f>
        <v>0</v>
      </c>
      <c r="N10" s="57">
        <v>0</v>
      </c>
      <c r="O10" s="57">
        <v>0</v>
      </c>
      <c r="P10" s="59">
        <f>IF(N10-J10&gt;0,N10-J10,0)</f>
        <v>0</v>
      </c>
      <c r="Q10" s="59">
        <f>IF(O10-K10&gt;0,O10-K10,0)</f>
        <v>0</v>
      </c>
    </row>
    <row r="11" spans="1:17" ht="15.75" x14ac:dyDescent="0.25">
      <c r="A11" s="152" t="s">
        <v>15</v>
      </c>
      <c r="B11" s="153"/>
      <c r="C11" s="153"/>
      <c r="D11" s="153"/>
      <c r="E11" s="153"/>
      <c r="F11" s="154"/>
      <c r="G11" s="12"/>
      <c r="H11" s="12"/>
      <c r="I11" s="12"/>
      <c r="J11" s="13"/>
      <c r="K11" s="60"/>
      <c r="L11" s="13"/>
      <c r="M11" s="60"/>
      <c r="N11" s="13"/>
      <c r="O11" s="60"/>
      <c r="P11" s="61"/>
      <c r="Q11" s="60"/>
    </row>
    <row r="12" spans="1:17" x14ac:dyDescent="0.25">
      <c r="A12" s="155" t="s">
        <v>16</v>
      </c>
      <c r="B12" s="155"/>
      <c r="C12" s="155"/>
      <c r="D12" s="155"/>
      <c r="E12" s="155"/>
      <c r="F12" s="155"/>
      <c r="G12" s="9" t="s">
        <v>17</v>
      </c>
      <c r="H12" s="14">
        <v>5800</v>
      </c>
      <c r="I12" s="3">
        <v>0</v>
      </c>
      <c r="J12" s="3">
        <f>H12*I12</f>
        <v>0</v>
      </c>
      <c r="K12" s="3">
        <f>J12*1.15</f>
        <v>0</v>
      </c>
      <c r="L12" s="58">
        <f>IF(J12&gt;N12,N12,J12)</f>
        <v>0</v>
      </c>
      <c r="M12" s="58">
        <f>IF(K12&gt;O12,O12,K12)</f>
        <v>0</v>
      </c>
      <c r="N12" s="3">
        <v>0</v>
      </c>
      <c r="O12" s="3">
        <f>N12*1.15</f>
        <v>0</v>
      </c>
      <c r="P12" s="59">
        <f>IF(N12-J12&gt;0,N12-J12,0)</f>
        <v>0</v>
      </c>
      <c r="Q12" s="59">
        <f>IF(O12-K12&gt;0,O12-K12,0)</f>
        <v>0</v>
      </c>
    </row>
    <row r="13" spans="1:17" x14ac:dyDescent="0.25">
      <c r="A13" s="155" t="s">
        <v>18</v>
      </c>
      <c r="B13" s="155"/>
      <c r="C13" s="155"/>
      <c r="D13" s="155"/>
      <c r="E13" s="155"/>
      <c r="F13" s="155"/>
      <c r="G13" s="9" t="s">
        <v>19</v>
      </c>
      <c r="H13" s="14">
        <v>23200</v>
      </c>
      <c r="I13" s="3">
        <v>0</v>
      </c>
      <c r="J13" s="3">
        <f>H13*I13</f>
        <v>0</v>
      </c>
      <c r="K13" s="3">
        <f>J13*1.15</f>
        <v>0</v>
      </c>
      <c r="L13" s="58">
        <f t="shared" ref="L13:M18" si="0">IF(J13&gt;N13,N13,J13)</f>
        <v>0</v>
      </c>
      <c r="M13" s="58">
        <f>IF(K13&gt;O13,O13,K13)</f>
        <v>0</v>
      </c>
      <c r="N13" s="3">
        <v>0</v>
      </c>
      <c r="O13" s="3">
        <f t="shared" ref="O13" si="1">N13*1.15</f>
        <v>0</v>
      </c>
      <c r="P13" s="59">
        <f>IF(N13-J13&gt;0,N13-J13,0)</f>
        <v>0</v>
      </c>
      <c r="Q13" s="59">
        <f t="shared" ref="Q13:Q18" si="2">IF(O13-K13&gt;0,O13-K13,0)</f>
        <v>0</v>
      </c>
    </row>
    <row r="14" spans="1:17" x14ac:dyDescent="0.25">
      <c r="A14" s="155" t="s">
        <v>20</v>
      </c>
      <c r="B14" s="155"/>
      <c r="C14" s="155"/>
      <c r="D14" s="155"/>
      <c r="E14" s="155"/>
      <c r="F14" s="155"/>
      <c r="G14" s="9" t="s">
        <v>14</v>
      </c>
      <c r="H14" s="14">
        <v>8130</v>
      </c>
      <c r="I14" s="3">
        <v>0</v>
      </c>
      <c r="J14" s="3">
        <f t="shared" ref="J14:J18" si="3">I14*H14</f>
        <v>0</v>
      </c>
      <c r="K14" s="3">
        <f t="shared" ref="K14:K18" si="4">J14*1.21</f>
        <v>0</v>
      </c>
      <c r="L14" s="58">
        <f t="shared" si="0"/>
        <v>0</v>
      </c>
      <c r="M14" s="58">
        <f t="shared" si="0"/>
        <v>0</v>
      </c>
      <c r="N14" s="3">
        <v>0</v>
      </c>
      <c r="O14" s="3">
        <f t="shared" ref="O14:O15" si="5">N14*1.21</f>
        <v>0</v>
      </c>
      <c r="P14" s="59">
        <f t="shared" ref="P14:P18" si="6">IF(N14-J14&gt;0,N14-J14,0)</f>
        <v>0</v>
      </c>
      <c r="Q14" s="59">
        <f t="shared" si="2"/>
        <v>0</v>
      </c>
    </row>
    <row r="15" spans="1:17" x14ac:dyDescent="0.25">
      <c r="A15" s="155" t="s">
        <v>21</v>
      </c>
      <c r="B15" s="155"/>
      <c r="C15" s="155"/>
      <c r="D15" s="155"/>
      <c r="E15" s="155"/>
      <c r="F15" s="155"/>
      <c r="G15" s="9" t="s">
        <v>14</v>
      </c>
      <c r="H15" s="14">
        <v>8700</v>
      </c>
      <c r="I15" s="3">
        <v>0</v>
      </c>
      <c r="J15" s="3">
        <f t="shared" si="3"/>
        <v>0</v>
      </c>
      <c r="K15" s="3">
        <f t="shared" si="4"/>
        <v>0</v>
      </c>
      <c r="L15" s="58">
        <f t="shared" si="0"/>
        <v>0</v>
      </c>
      <c r="M15" s="58">
        <f t="shared" si="0"/>
        <v>0</v>
      </c>
      <c r="N15" s="3">
        <v>0</v>
      </c>
      <c r="O15" s="3">
        <f t="shared" si="5"/>
        <v>0</v>
      </c>
      <c r="P15" s="59">
        <f t="shared" si="6"/>
        <v>0</v>
      </c>
      <c r="Q15" s="59">
        <f t="shared" si="2"/>
        <v>0</v>
      </c>
    </row>
    <row r="16" spans="1:17" x14ac:dyDescent="0.25">
      <c r="A16" s="155" t="s">
        <v>22</v>
      </c>
      <c r="B16" s="155"/>
      <c r="C16" s="155"/>
      <c r="D16" s="155"/>
      <c r="E16" s="155"/>
      <c r="F16" s="155"/>
      <c r="G16" s="9" t="s">
        <v>14</v>
      </c>
      <c r="H16" s="14">
        <v>22600</v>
      </c>
      <c r="I16" s="3">
        <v>0</v>
      </c>
      <c r="J16" s="3">
        <f t="shared" si="3"/>
        <v>0</v>
      </c>
      <c r="K16" s="3">
        <f>J16*1.15</f>
        <v>0</v>
      </c>
      <c r="L16" s="58">
        <f t="shared" si="0"/>
        <v>0</v>
      </c>
      <c r="M16" s="58">
        <f t="shared" si="0"/>
        <v>0</v>
      </c>
      <c r="N16" s="3">
        <v>0</v>
      </c>
      <c r="O16" s="3">
        <f>N16*1.15</f>
        <v>0</v>
      </c>
      <c r="P16" s="59">
        <f t="shared" si="6"/>
        <v>0</v>
      </c>
      <c r="Q16" s="59">
        <f t="shared" si="2"/>
        <v>0</v>
      </c>
    </row>
    <row r="17" spans="1:17" x14ac:dyDescent="0.25">
      <c r="A17" s="198" t="s">
        <v>23</v>
      </c>
      <c r="B17" s="199"/>
      <c r="C17" s="199"/>
      <c r="D17" s="199"/>
      <c r="E17" s="199"/>
      <c r="F17" s="200"/>
      <c r="G17" s="9" t="s">
        <v>14</v>
      </c>
      <c r="H17" s="14">
        <v>7000</v>
      </c>
      <c r="I17" s="3">
        <v>0</v>
      </c>
      <c r="J17" s="3">
        <f t="shared" si="3"/>
        <v>0</v>
      </c>
      <c r="K17" s="3">
        <f>J17*1.15</f>
        <v>0</v>
      </c>
      <c r="L17" s="58">
        <f t="shared" si="0"/>
        <v>0</v>
      </c>
      <c r="M17" s="58">
        <f t="shared" si="0"/>
        <v>0</v>
      </c>
      <c r="N17" s="3">
        <v>0</v>
      </c>
      <c r="O17" s="3">
        <f>N17*1.15</f>
        <v>0</v>
      </c>
      <c r="P17" s="59">
        <f t="shared" si="6"/>
        <v>0</v>
      </c>
      <c r="Q17" s="59">
        <f t="shared" si="2"/>
        <v>0</v>
      </c>
    </row>
    <row r="18" spans="1:17" x14ac:dyDescent="0.25">
      <c r="A18" s="155" t="s">
        <v>24</v>
      </c>
      <c r="B18" s="155"/>
      <c r="C18" s="155"/>
      <c r="D18" s="155"/>
      <c r="E18" s="155"/>
      <c r="F18" s="155"/>
      <c r="G18" s="9" t="s">
        <v>14</v>
      </c>
      <c r="H18" s="14">
        <v>78000</v>
      </c>
      <c r="I18" s="3">
        <v>0</v>
      </c>
      <c r="J18" s="3">
        <f t="shared" si="3"/>
        <v>0</v>
      </c>
      <c r="K18" s="3">
        <f t="shared" si="4"/>
        <v>0</v>
      </c>
      <c r="L18" s="58">
        <f t="shared" si="0"/>
        <v>0</v>
      </c>
      <c r="M18" s="58">
        <f t="shared" si="0"/>
        <v>0</v>
      </c>
      <c r="N18" s="3">
        <v>0</v>
      </c>
      <c r="O18" s="3">
        <f>N18*1.21</f>
        <v>0</v>
      </c>
      <c r="P18" s="59">
        <f t="shared" si="6"/>
        <v>0</v>
      </c>
      <c r="Q18" s="59">
        <f t="shared" si="2"/>
        <v>0</v>
      </c>
    </row>
    <row r="19" spans="1:17" ht="15.75" x14ac:dyDescent="0.25">
      <c r="A19" s="201" t="s">
        <v>15</v>
      </c>
      <c r="B19" s="202"/>
      <c r="C19" s="202"/>
      <c r="D19" s="202"/>
      <c r="E19" s="202"/>
      <c r="F19" s="203"/>
      <c r="G19" s="15"/>
      <c r="H19" s="16"/>
      <c r="I19" s="17"/>
      <c r="J19" s="18">
        <f t="shared" ref="J19:Q19" si="7">SUM(J12:J18)</f>
        <v>0</v>
      </c>
      <c r="K19" s="18">
        <f t="shared" si="7"/>
        <v>0</v>
      </c>
      <c r="L19" s="18">
        <f t="shared" si="7"/>
        <v>0</v>
      </c>
      <c r="M19" s="18">
        <f t="shared" si="7"/>
        <v>0</v>
      </c>
      <c r="N19" s="18">
        <f t="shared" si="7"/>
        <v>0</v>
      </c>
      <c r="O19" s="18">
        <f t="shared" si="7"/>
        <v>0</v>
      </c>
      <c r="P19" s="18">
        <f t="shared" si="7"/>
        <v>0</v>
      </c>
      <c r="Q19" s="18">
        <f t="shared" si="7"/>
        <v>0</v>
      </c>
    </row>
    <row r="20" spans="1:17" x14ac:dyDescent="0.25">
      <c r="A20" s="19"/>
      <c r="B20" s="19"/>
      <c r="C20" s="19"/>
      <c r="D20" s="19"/>
      <c r="E20" s="19"/>
      <c r="F20" s="19"/>
      <c r="G20" s="2"/>
      <c r="H20" s="20"/>
      <c r="I20" s="21"/>
      <c r="J20" s="21"/>
      <c r="K20" s="21"/>
      <c r="L20" s="21"/>
      <c r="M20" s="21"/>
      <c r="N20" s="21"/>
      <c r="O20" s="21"/>
      <c r="P20" s="21"/>
      <c r="Q20" s="2"/>
    </row>
    <row r="21" spans="1:17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45" x14ac:dyDescent="0.25">
      <c r="A22" s="178" t="s">
        <v>25</v>
      </c>
      <c r="B22" s="179"/>
      <c r="C22" s="22" t="s">
        <v>10</v>
      </c>
      <c r="D22" s="22" t="s">
        <v>26</v>
      </c>
      <c r="E22" s="22" t="s">
        <v>27</v>
      </c>
      <c r="F22" s="22" t="s">
        <v>28</v>
      </c>
      <c r="G22" s="22" t="s">
        <v>29</v>
      </c>
      <c r="H22" s="23" t="s">
        <v>30</v>
      </c>
      <c r="I22" s="24" t="s">
        <v>31</v>
      </c>
      <c r="J22" s="25" t="s">
        <v>32</v>
      </c>
      <c r="K22" s="2"/>
      <c r="L22" s="2"/>
      <c r="M22" s="2"/>
      <c r="N22" s="2"/>
      <c r="O22" s="2"/>
      <c r="P22" s="2"/>
      <c r="Q22" s="2"/>
    </row>
    <row r="23" spans="1:17" x14ac:dyDescent="0.25">
      <c r="A23" s="173" t="s">
        <v>33</v>
      </c>
      <c r="B23" s="174"/>
      <c r="C23" s="165">
        <f>G3*0.1</f>
        <v>0</v>
      </c>
      <c r="D23" s="165">
        <f>H3*0.1</f>
        <v>0</v>
      </c>
      <c r="E23" s="167">
        <f>IF(SUM(C23:C26)&gt;SUM(G23:G26),SUM(G23:G26),SUM(C23:C26))</f>
        <v>0</v>
      </c>
      <c r="F23" s="167">
        <f>IF(SUM(D23:D26)&gt;SUM(H23:H26),SUM(H23:H26),SUM(D23:D26))</f>
        <v>0</v>
      </c>
      <c r="G23" s="26">
        <v>0</v>
      </c>
      <c r="H23" s="27">
        <f>G23*1.15</f>
        <v>0</v>
      </c>
      <c r="I23" s="170">
        <f>SUM(G23:G26)-E27</f>
        <v>0</v>
      </c>
      <c r="J23" s="170">
        <f>SUM(H23:H26)-F27</f>
        <v>0</v>
      </c>
      <c r="K23" s="38"/>
      <c r="L23" s="38"/>
      <c r="M23" s="38"/>
      <c r="N23" s="38"/>
      <c r="O23" s="38"/>
      <c r="P23" s="38"/>
      <c r="Q23" s="2"/>
    </row>
    <row r="24" spans="1:17" x14ac:dyDescent="0.25">
      <c r="A24" s="173" t="s">
        <v>34</v>
      </c>
      <c r="B24" s="174"/>
      <c r="C24" s="166"/>
      <c r="D24" s="166"/>
      <c r="E24" s="168"/>
      <c r="F24" s="168"/>
      <c r="G24" s="27">
        <v>0</v>
      </c>
      <c r="H24" s="27">
        <f>G24*1.15</f>
        <v>0</v>
      </c>
      <c r="I24" s="171"/>
      <c r="J24" s="171"/>
      <c r="K24" s="38"/>
      <c r="L24" s="38"/>
      <c r="M24" s="38"/>
      <c r="N24" s="38"/>
      <c r="O24" s="62"/>
      <c r="P24" s="38"/>
      <c r="Q24" s="2"/>
    </row>
    <row r="25" spans="1:17" x14ac:dyDescent="0.25">
      <c r="A25" s="173" t="s">
        <v>35</v>
      </c>
      <c r="B25" s="174"/>
      <c r="C25" s="166"/>
      <c r="D25" s="166"/>
      <c r="E25" s="168"/>
      <c r="F25" s="168"/>
      <c r="G25" s="27">
        <v>0</v>
      </c>
      <c r="H25" s="27">
        <f>G25*1.21</f>
        <v>0</v>
      </c>
      <c r="I25" s="171"/>
      <c r="J25" s="171"/>
      <c r="K25" s="38"/>
      <c r="L25" s="62"/>
      <c r="M25" s="62"/>
      <c r="N25" s="62"/>
      <c r="O25" s="62"/>
      <c r="P25" s="38"/>
      <c r="Q25" s="2"/>
    </row>
    <row r="26" spans="1:17" x14ac:dyDescent="0.25">
      <c r="A26" s="173" t="s">
        <v>36</v>
      </c>
      <c r="B26" s="174"/>
      <c r="C26" s="166"/>
      <c r="D26" s="166"/>
      <c r="E26" s="169"/>
      <c r="F26" s="169"/>
      <c r="G26" s="27">
        <v>0</v>
      </c>
      <c r="H26" s="27">
        <f>G26*1.21</f>
        <v>0</v>
      </c>
      <c r="I26" s="172"/>
      <c r="J26" s="172"/>
      <c r="K26" s="38"/>
      <c r="L26" s="62"/>
      <c r="M26" s="62"/>
      <c r="N26" s="38"/>
      <c r="O26" s="38"/>
      <c r="P26" s="38"/>
      <c r="Q26" s="2"/>
    </row>
    <row r="27" spans="1:17" ht="15.75" x14ac:dyDescent="0.25">
      <c r="A27" s="175" t="s">
        <v>15</v>
      </c>
      <c r="B27" s="176"/>
      <c r="C27" s="28">
        <f>SUM(C18:C26)</f>
        <v>0</v>
      </c>
      <c r="D27" s="29">
        <f>SUM(D18:D26)</f>
        <v>0</v>
      </c>
      <c r="E27" s="30">
        <f>SUM(E23:E26)</f>
        <v>0</v>
      </c>
      <c r="F27" s="29">
        <f>SUM(F23:F26)</f>
        <v>0</v>
      </c>
      <c r="G27" s="28">
        <f>SUM(G23:G26)</f>
        <v>0</v>
      </c>
      <c r="H27" s="28">
        <f>SUM(H23:H26)</f>
        <v>0</v>
      </c>
      <c r="I27" s="31">
        <f>I23</f>
        <v>0</v>
      </c>
      <c r="J27" s="32">
        <f>J23</f>
        <v>0</v>
      </c>
      <c r="K27" s="38"/>
      <c r="L27" s="38"/>
      <c r="M27" s="38"/>
      <c r="N27" s="38"/>
      <c r="O27" s="38"/>
      <c r="P27" s="38"/>
      <c r="Q27" s="2"/>
    </row>
    <row r="28" spans="1:17" x14ac:dyDescent="0.25">
      <c r="A28" s="33"/>
      <c r="B28" s="33"/>
      <c r="C28" s="34"/>
      <c r="D28" s="35"/>
      <c r="E28" s="35"/>
      <c r="F28" s="35"/>
      <c r="G28" s="36"/>
      <c r="H28" s="36"/>
      <c r="I28" s="37"/>
      <c r="J28" s="38"/>
      <c r="K28" s="38"/>
      <c r="L28" s="38"/>
      <c r="M28" s="62"/>
      <c r="N28" s="38"/>
      <c r="O28" s="38"/>
      <c r="P28" s="38"/>
      <c r="Q28" s="2"/>
    </row>
    <row r="29" spans="1:17" x14ac:dyDescent="0.25">
      <c r="A29" s="177"/>
      <c r="B29" s="177"/>
      <c r="C29" s="177"/>
      <c r="D29" s="177"/>
      <c r="E29" s="177"/>
      <c r="F29" s="177"/>
      <c r="G29" s="177"/>
      <c r="H29" s="39"/>
      <c r="I29" s="38"/>
      <c r="J29" s="38"/>
      <c r="K29" s="38"/>
      <c r="L29" s="38"/>
      <c r="M29" s="38"/>
      <c r="N29" s="38"/>
      <c r="O29" s="38"/>
      <c r="P29" s="38"/>
      <c r="Q29" s="38"/>
    </row>
    <row r="30" spans="1:17" ht="45" x14ac:dyDescent="0.25">
      <c r="A30" s="178" t="s">
        <v>25</v>
      </c>
      <c r="B30" s="179"/>
      <c r="C30" s="22" t="s">
        <v>10</v>
      </c>
      <c r="D30" s="22" t="s">
        <v>37</v>
      </c>
      <c r="E30" s="22" t="s">
        <v>38</v>
      </c>
      <c r="F30" s="22" t="s">
        <v>28</v>
      </c>
      <c r="G30" s="22" t="s">
        <v>29</v>
      </c>
      <c r="H30" s="22" t="s">
        <v>30</v>
      </c>
      <c r="I30" s="40" t="s">
        <v>39</v>
      </c>
      <c r="J30" s="40" t="s">
        <v>40</v>
      </c>
      <c r="K30" s="38"/>
      <c r="L30" s="38"/>
      <c r="M30" s="38"/>
      <c r="N30" s="38"/>
      <c r="O30" s="38"/>
      <c r="P30" s="38"/>
      <c r="Q30" s="38"/>
    </row>
    <row r="31" spans="1:17" x14ac:dyDescent="0.25">
      <c r="A31" s="180" t="s">
        <v>41</v>
      </c>
      <c r="B31" s="41" t="s">
        <v>42</v>
      </c>
      <c r="C31" s="183">
        <f>G3*0.1</f>
        <v>0</v>
      </c>
      <c r="D31" s="165">
        <f>H3*0.1</f>
        <v>0</v>
      </c>
      <c r="E31" s="167">
        <f>IF(SUM(C31:C39)&gt;SUM(G31:G39),SUM(G31:G39),SUM(C31:C39))</f>
        <v>0</v>
      </c>
      <c r="F31" s="167">
        <f>IF(SUM(D31:D39)&gt;SUM(H31:H39),SUM(H31:H39),SUM(D31:D39))</f>
        <v>0</v>
      </c>
      <c r="G31" s="42">
        <v>0</v>
      </c>
      <c r="H31" s="27">
        <f>G31*1.21</f>
        <v>0</v>
      </c>
      <c r="I31" s="170">
        <f>IF(SUM(G31:G39)-C31&gt;0,SUM(G31:G39)-C31,0)</f>
        <v>0</v>
      </c>
      <c r="J31" s="170">
        <f>IF(SUM(H31:H39)-D31&gt;0,SUM(H31:H39)-D31,0)</f>
        <v>0</v>
      </c>
      <c r="K31" s="38"/>
      <c r="L31" s="38"/>
      <c r="M31" s="38"/>
      <c r="N31" s="38"/>
      <c r="O31" s="38"/>
      <c r="P31" s="38"/>
      <c r="Q31" s="38"/>
    </row>
    <row r="32" spans="1:17" x14ac:dyDescent="0.25">
      <c r="A32" s="181"/>
      <c r="B32" s="41" t="s">
        <v>43</v>
      </c>
      <c r="C32" s="184"/>
      <c r="D32" s="166"/>
      <c r="E32" s="168"/>
      <c r="F32" s="168"/>
      <c r="G32" s="42">
        <v>0</v>
      </c>
      <c r="H32" s="27">
        <f t="shared" ref="H32:H37" si="8">G32*1.21</f>
        <v>0</v>
      </c>
      <c r="I32" s="171"/>
      <c r="J32" s="171"/>
      <c r="K32" s="38"/>
      <c r="L32" s="38"/>
      <c r="M32" s="38"/>
      <c r="N32" s="38"/>
      <c r="O32" s="38"/>
      <c r="P32" s="38"/>
      <c r="Q32" s="38"/>
    </row>
    <row r="33" spans="1:17" x14ac:dyDescent="0.25">
      <c r="A33" s="181"/>
      <c r="B33" s="43" t="s">
        <v>44</v>
      </c>
      <c r="C33" s="184"/>
      <c r="D33" s="166"/>
      <c r="E33" s="168"/>
      <c r="F33" s="168"/>
      <c r="G33" s="42">
        <v>0</v>
      </c>
      <c r="H33" s="27">
        <f t="shared" si="8"/>
        <v>0</v>
      </c>
      <c r="I33" s="171"/>
      <c r="J33" s="171"/>
      <c r="K33" s="63"/>
      <c r="L33" s="38"/>
      <c r="M33" s="38"/>
      <c r="N33" s="38"/>
      <c r="O33" s="38"/>
      <c r="P33" s="38"/>
      <c r="Q33" s="38"/>
    </row>
    <row r="34" spans="1:17" x14ac:dyDescent="0.25">
      <c r="A34" s="181"/>
      <c r="B34" s="43" t="s">
        <v>45</v>
      </c>
      <c r="C34" s="184"/>
      <c r="D34" s="166"/>
      <c r="E34" s="168"/>
      <c r="F34" s="168"/>
      <c r="G34" s="42">
        <v>0</v>
      </c>
      <c r="H34" s="27">
        <f t="shared" si="8"/>
        <v>0</v>
      </c>
      <c r="I34" s="171"/>
      <c r="J34" s="171"/>
      <c r="K34" s="38"/>
      <c r="L34" s="38"/>
      <c r="M34" s="38"/>
      <c r="N34" s="38"/>
      <c r="O34" s="38"/>
      <c r="P34" s="38"/>
      <c r="Q34" s="38"/>
    </row>
    <row r="35" spans="1:17" x14ac:dyDescent="0.25">
      <c r="A35" s="181"/>
      <c r="B35" s="43" t="s">
        <v>46</v>
      </c>
      <c r="C35" s="184"/>
      <c r="D35" s="166"/>
      <c r="E35" s="168"/>
      <c r="F35" s="168"/>
      <c r="G35" s="42">
        <v>0</v>
      </c>
      <c r="H35" s="27">
        <f t="shared" si="8"/>
        <v>0</v>
      </c>
      <c r="I35" s="171"/>
      <c r="J35" s="171"/>
      <c r="K35" s="38"/>
      <c r="L35" s="38"/>
      <c r="M35" s="38"/>
      <c r="N35" s="38"/>
      <c r="O35" s="38"/>
      <c r="P35" s="38"/>
      <c r="Q35" s="38"/>
    </row>
    <row r="36" spans="1:17" x14ac:dyDescent="0.25">
      <c r="A36" s="181"/>
      <c r="B36" s="43" t="s">
        <v>47</v>
      </c>
      <c r="C36" s="184"/>
      <c r="D36" s="166"/>
      <c r="E36" s="168"/>
      <c r="F36" s="168"/>
      <c r="G36" s="42">
        <v>0</v>
      </c>
      <c r="H36" s="27">
        <f t="shared" si="8"/>
        <v>0</v>
      </c>
      <c r="I36" s="171"/>
      <c r="J36" s="171"/>
      <c r="K36" s="38"/>
      <c r="L36" s="38"/>
      <c r="M36" s="38"/>
      <c r="N36" s="38"/>
      <c r="O36" s="38"/>
      <c r="P36" s="38"/>
      <c r="Q36" s="145"/>
    </row>
    <row r="37" spans="1:17" x14ac:dyDescent="0.25">
      <c r="A37" s="181"/>
      <c r="B37" s="187" t="s">
        <v>48</v>
      </c>
      <c r="C37" s="184"/>
      <c r="D37" s="166"/>
      <c r="E37" s="168"/>
      <c r="F37" s="168"/>
      <c r="G37" s="42">
        <v>0</v>
      </c>
      <c r="H37" s="27">
        <f t="shared" si="8"/>
        <v>0</v>
      </c>
      <c r="I37" s="171"/>
      <c r="J37" s="171"/>
      <c r="K37" s="38"/>
      <c r="L37" s="38"/>
      <c r="M37" s="38"/>
      <c r="N37" s="38"/>
      <c r="O37" s="38"/>
      <c r="P37" s="38"/>
      <c r="Q37" s="204"/>
    </row>
    <row r="38" spans="1:17" x14ac:dyDescent="0.25">
      <c r="A38" s="181"/>
      <c r="B38" s="188"/>
      <c r="C38" s="184"/>
      <c r="D38" s="166"/>
      <c r="E38" s="168"/>
      <c r="F38" s="168"/>
      <c r="G38" s="42">
        <v>0</v>
      </c>
      <c r="H38" s="27">
        <f>G38*1.21</f>
        <v>0</v>
      </c>
      <c r="I38" s="171"/>
      <c r="J38" s="171"/>
      <c r="K38" s="38"/>
      <c r="L38" s="38"/>
      <c r="M38" s="38"/>
      <c r="N38" s="38"/>
      <c r="O38" s="38"/>
      <c r="P38" s="38"/>
      <c r="Q38" s="204"/>
    </row>
    <row r="39" spans="1:17" ht="30" x14ac:dyDescent="0.25">
      <c r="A39" s="182"/>
      <c r="B39" s="43" t="s">
        <v>49</v>
      </c>
      <c r="C39" s="185"/>
      <c r="D39" s="186"/>
      <c r="E39" s="169"/>
      <c r="F39" s="169"/>
      <c r="G39" s="42">
        <v>0</v>
      </c>
      <c r="H39" s="27">
        <f>G39*1.21</f>
        <v>0</v>
      </c>
      <c r="I39" s="172"/>
      <c r="J39" s="172"/>
      <c r="K39" s="38"/>
      <c r="L39" s="38"/>
      <c r="M39" s="38"/>
      <c r="N39" s="38"/>
      <c r="O39" s="38"/>
      <c r="P39" s="38"/>
      <c r="Q39" s="204"/>
    </row>
    <row r="40" spans="1:17" ht="15.75" x14ac:dyDescent="0.25">
      <c r="A40" s="175" t="s">
        <v>15</v>
      </c>
      <c r="B40" s="205"/>
      <c r="C40" s="28">
        <f t="shared" ref="C40:H40" si="9">SUM(C31:C39)</f>
        <v>0</v>
      </c>
      <c r="D40" s="29">
        <f t="shared" si="9"/>
        <v>0</v>
      </c>
      <c r="E40" s="29">
        <f t="shared" si="9"/>
        <v>0</v>
      </c>
      <c r="F40" s="29">
        <f t="shared" si="9"/>
        <v>0</v>
      </c>
      <c r="G40" s="29">
        <f t="shared" si="9"/>
        <v>0</v>
      </c>
      <c r="H40" s="28">
        <f t="shared" si="9"/>
        <v>0</v>
      </c>
      <c r="I40" s="31">
        <f>I31</f>
        <v>0</v>
      </c>
      <c r="J40" s="32">
        <f>J31</f>
        <v>0</v>
      </c>
      <c r="K40" s="38"/>
      <c r="L40" s="38"/>
      <c r="M40" s="38"/>
      <c r="N40" s="38"/>
      <c r="O40" s="38"/>
      <c r="P40" s="38"/>
      <c r="Q40" s="204"/>
    </row>
    <row r="41" spans="1:17" x14ac:dyDescent="0.25">
      <c r="A41" s="206"/>
      <c r="B41" s="177"/>
      <c r="C41" s="177"/>
      <c r="D41" s="177"/>
      <c r="E41" s="177"/>
      <c r="F41" s="177"/>
      <c r="G41" s="207"/>
      <c r="H41" s="38"/>
      <c r="I41" s="38"/>
      <c r="J41" s="38"/>
      <c r="K41" s="38"/>
      <c r="L41" s="38"/>
      <c r="M41" s="38"/>
      <c r="N41" s="38"/>
      <c r="O41" s="38"/>
      <c r="P41" s="38"/>
      <c r="Q41" s="204"/>
    </row>
    <row r="42" spans="1:17" ht="25.5" x14ac:dyDescent="0.25">
      <c r="A42" s="212" t="s">
        <v>25</v>
      </c>
      <c r="B42" s="213"/>
      <c r="C42" s="44" t="s">
        <v>50</v>
      </c>
      <c r="D42" s="44" t="s">
        <v>51</v>
      </c>
      <c r="E42" s="45"/>
      <c r="F42" s="45"/>
      <c r="G42" s="45"/>
      <c r="H42" s="45"/>
      <c r="I42" s="46" t="s">
        <v>52</v>
      </c>
      <c r="J42" s="38"/>
      <c r="K42" s="38"/>
      <c r="L42" s="38"/>
      <c r="M42" s="38"/>
      <c r="N42" s="38"/>
      <c r="O42" s="38"/>
      <c r="P42" s="38"/>
      <c r="Q42" s="204"/>
    </row>
    <row r="43" spans="1:17" x14ac:dyDescent="0.25">
      <c r="A43" s="208" t="s">
        <v>53</v>
      </c>
      <c r="B43" s="209"/>
      <c r="C43" s="47"/>
      <c r="D43" s="48"/>
      <c r="E43" s="49"/>
      <c r="F43" s="50"/>
      <c r="G43" s="51"/>
      <c r="H43" s="51"/>
      <c r="I43" s="52">
        <v>0.55000000000000004</v>
      </c>
      <c r="J43" s="38"/>
      <c r="K43" s="38"/>
      <c r="L43" s="38"/>
      <c r="M43" s="38"/>
      <c r="N43" s="38"/>
      <c r="O43" s="38"/>
      <c r="P43" s="38"/>
      <c r="Q43" s="204"/>
    </row>
    <row r="44" spans="1:17" x14ac:dyDescent="0.25">
      <c r="A44" s="210" t="s">
        <v>59</v>
      </c>
      <c r="B44" s="210"/>
      <c r="C44" s="210"/>
      <c r="D44" s="210"/>
      <c r="E44" s="210"/>
      <c r="F44" s="210"/>
      <c r="G44" s="210"/>
      <c r="H44" s="210"/>
      <c r="I44" s="210"/>
      <c r="J44" s="38"/>
      <c r="K44" s="38"/>
      <c r="L44" s="38"/>
      <c r="M44" s="38"/>
      <c r="N44" s="38"/>
      <c r="O44" s="38"/>
      <c r="P44" s="38"/>
      <c r="Q44" s="204"/>
    </row>
    <row r="45" spans="1:17" x14ac:dyDescent="0.25">
      <c r="A45" s="211" t="s">
        <v>60</v>
      </c>
      <c r="B45" s="211"/>
      <c r="C45" s="211"/>
      <c r="D45" s="211"/>
      <c r="E45" s="211"/>
      <c r="F45" s="211"/>
      <c r="G45" s="211"/>
      <c r="H45" s="211"/>
      <c r="I45" s="38"/>
      <c r="J45" s="38"/>
      <c r="K45" s="38"/>
      <c r="L45" s="38"/>
      <c r="M45" s="38"/>
      <c r="N45" s="38"/>
      <c r="O45" s="38"/>
      <c r="P45" s="38"/>
      <c r="Q45" s="204"/>
    </row>
  </sheetData>
  <mergeCells count="48">
    <mergeCell ref="Q37:Q45"/>
    <mergeCell ref="A40:B40"/>
    <mergeCell ref="A41:G41"/>
    <mergeCell ref="A43:B43"/>
    <mergeCell ref="A44:I44"/>
    <mergeCell ref="A45:H45"/>
    <mergeCell ref="A42:B42"/>
    <mergeCell ref="J31:J39"/>
    <mergeCell ref="I31:I39"/>
    <mergeCell ref="A13:F13"/>
    <mergeCell ref="A14:F14"/>
    <mergeCell ref="A15:F15"/>
    <mergeCell ref="J23:J26"/>
    <mergeCell ref="A16:F16"/>
    <mergeCell ref="A17:F17"/>
    <mergeCell ref="A18:F18"/>
    <mergeCell ref="A22:B22"/>
    <mergeCell ref="A19:F19"/>
    <mergeCell ref="A1:Q1"/>
    <mergeCell ref="A3:F3"/>
    <mergeCell ref="A6:E6"/>
    <mergeCell ref="A7:F7"/>
    <mergeCell ref="A8:H8"/>
    <mergeCell ref="A27:B27"/>
    <mergeCell ref="A29:G29"/>
    <mergeCell ref="A30:B30"/>
    <mergeCell ref="A31:A39"/>
    <mergeCell ref="C31:C39"/>
    <mergeCell ref="D31:D39"/>
    <mergeCell ref="E31:E39"/>
    <mergeCell ref="F31:F39"/>
    <mergeCell ref="B37:B38"/>
    <mergeCell ref="C23:C26"/>
    <mergeCell ref="D23:D26"/>
    <mergeCell ref="E23:E26"/>
    <mergeCell ref="I23:I26"/>
    <mergeCell ref="A23:B23"/>
    <mergeCell ref="A24:B24"/>
    <mergeCell ref="A25:B25"/>
    <mergeCell ref="A26:B26"/>
    <mergeCell ref="F23:F26"/>
    <mergeCell ref="A9:F9"/>
    <mergeCell ref="A10:F10"/>
    <mergeCell ref="A11:F11"/>
    <mergeCell ref="A12:F12"/>
    <mergeCell ref="A2:F2"/>
    <mergeCell ref="A4:E4"/>
    <mergeCell ref="A5:E5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O9" sqref="O9"/>
    </sheetView>
  </sheetViews>
  <sheetFormatPr defaultRowHeight="15" x14ac:dyDescent="0.25"/>
  <cols>
    <col min="2" max="2" width="42.42578125" customWidth="1"/>
    <col min="3" max="13" width="14.7109375" customWidth="1"/>
  </cols>
  <sheetData>
    <row r="1" spans="1:13" x14ac:dyDescent="0.25">
      <c r="A1" s="232" t="s">
        <v>61</v>
      </c>
      <c r="B1" s="232"/>
      <c r="C1" s="64" t="s">
        <v>62</v>
      </c>
      <c r="D1" s="214"/>
      <c r="E1" s="215"/>
      <c r="F1" s="215"/>
      <c r="G1" s="215"/>
      <c r="H1" s="215"/>
      <c r="I1" s="215"/>
      <c r="J1" s="216"/>
      <c r="K1" s="64" t="s">
        <v>63</v>
      </c>
      <c r="L1" s="217"/>
      <c r="M1" s="218"/>
    </row>
    <row r="2" spans="1:13" x14ac:dyDescent="0.25">
      <c r="A2" s="64" t="s">
        <v>64</v>
      </c>
      <c r="B2" s="64"/>
      <c r="C2" s="219" t="s">
        <v>65</v>
      </c>
      <c r="D2" s="219"/>
      <c r="E2" s="219"/>
      <c r="F2" s="220">
        <v>2020</v>
      </c>
      <c r="G2" s="221"/>
      <c r="H2" s="222">
        <f>F2+1</f>
        <v>2021</v>
      </c>
      <c r="I2" s="223"/>
      <c r="J2" s="222">
        <f>H2+1</f>
        <v>2022</v>
      </c>
      <c r="K2" s="223"/>
      <c r="L2" s="222">
        <f>J2+1</f>
        <v>2023</v>
      </c>
      <c r="M2" s="223"/>
    </row>
    <row r="3" spans="1:13" ht="15.75" thickBot="1" x14ac:dyDescent="0.3">
      <c r="A3" s="224" t="s">
        <v>66</v>
      </c>
      <c r="B3" s="225"/>
      <c r="C3" s="67" t="s">
        <v>67</v>
      </c>
      <c r="D3" s="68" t="s">
        <v>68</v>
      </c>
      <c r="E3" s="68" t="s">
        <v>69</v>
      </c>
      <c r="F3" s="68" t="s">
        <v>68</v>
      </c>
      <c r="G3" s="68" t="s">
        <v>69</v>
      </c>
      <c r="H3" s="68" t="s">
        <v>68</v>
      </c>
      <c r="I3" s="68" t="s">
        <v>69</v>
      </c>
      <c r="J3" s="68" t="s">
        <v>68</v>
      </c>
      <c r="K3" s="68" t="s">
        <v>69</v>
      </c>
      <c r="L3" s="68" t="s">
        <v>68</v>
      </c>
      <c r="M3" s="68" t="s">
        <v>69</v>
      </c>
    </row>
    <row r="4" spans="1:13" x14ac:dyDescent="0.25">
      <c r="A4" s="226">
        <f>[1]List3!A2</f>
        <v>5010</v>
      </c>
      <c r="B4" s="139" t="str">
        <f>[1]List3!B2</f>
        <v>Náklady dokumentace k registraci akce</v>
      </c>
      <c r="C4" s="69">
        <f>C5+C6</f>
        <v>0</v>
      </c>
      <c r="D4" s="69">
        <f t="shared" ref="D4:M4" si="0">D5+D6</f>
        <v>0</v>
      </c>
      <c r="E4" s="69">
        <f t="shared" si="0"/>
        <v>0</v>
      </c>
      <c r="F4" s="70">
        <f t="shared" si="0"/>
        <v>0</v>
      </c>
      <c r="G4" s="70">
        <f t="shared" si="0"/>
        <v>0</v>
      </c>
      <c r="H4" s="70">
        <f t="shared" si="0"/>
        <v>0</v>
      </c>
      <c r="I4" s="70">
        <f t="shared" si="0"/>
        <v>0</v>
      </c>
      <c r="J4" s="70">
        <f t="shared" si="0"/>
        <v>0</v>
      </c>
      <c r="K4" s="70">
        <f t="shared" si="0"/>
        <v>0</v>
      </c>
      <c r="L4" s="70">
        <f t="shared" si="0"/>
        <v>0</v>
      </c>
      <c r="M4" s="71">
        <f t="shared" si="0"/>
        <v>0</v>
      </c>
    </row>
    <row r="5" spans="1:13" x14ac:dyDescent="0.25">
      <c r="A5" s="227"/>
      <c r="B5" s="72" t="s">
        <v>70</v>
      </c>
      <c r="C5" s="73">
        <f>D5+E5</f>
        <v>0</v>
      </c>
      <c r="D5" s="73">
        <f t="shared" ref="D5:D36" si="1">F5+H5+J5+L5</f>
        <v>0</v>
      </c>
      <c r="E5" s="73">
        <f t="shared" ref="E5:E36" si="2">G5+I5+K5+M5</f>
        <v>0</v>
      </c>
      <c r="F5" s="74"/>
      <c r="G5" s="75"/>
      <c r="H5" s="75"/>
      <c r="I5" s="75"/>
      <c r="J5" s="75"/>
      <c r="K5" s="75"/>
      <c r="L5" s="75"/>
      <c r="M5" s="76"/>
    </row>
    <row r="6" spans="1:13" ht="15.75" thickBot="1" x14ac:dyDescent="0.3">
      <c r="A6" s="228"/>
      <c r="B6" s="77"/>
      <c r="C6" s="79">
        <f t="shared" ref="C6:C11" si="3">D6+E6</f>
        <v>0</v>
      </c>
      <c r="D6" s="79">
        <f t="shared" si="1"/>
        <v>0</v>
      </c>
      <c r="E6" s="79">
        <f t="shared" si="2"/>
        <v>0</v>
      </c>
      <c r="F6" s="80"/>
      <c r="G6" s="80"/>
      <c r="H6" s="80"/>
      <c r="I6" s="80"/>
      <c r="J6" s="80"/>
      <c r="K6" s="80"/>
      <c r="L6" s="80"/>
      <c r="M6" s="81"/>
    </row>
    <row r="7" spans="1:13" x14ac:dyDescent="0.25">
      <c r="A7" s="229">
        <f>[1]List3!A3</f>
        <v>6010</v>
      </c>
      <c r="B7" s="140" t="str">
        <f>[1]List3!B3</f>
        <v>Náklady dokumentace k registraci akce</v>
      </c>
      <c r="C7" s="69">
        <f t="shared" si="3"/>
        <v>0</v>
      </c>
      <c r="D7" s="69">
        <f t="shared" si="1"/>
        <v>0</v>
      </c>
      <c r="E7" s="69">
        <f t="shared" si="2"/>
        <v>0</v>
      </c>
      <c r="F7" s="82">
        <f>F8+F9+F10+F11</f>
        <v>0</v>
      </c>
      <c r="G7" s="82">
        <f t="shared" ref="G7:M7" si="4">G8+G9+G10+G11</f>
        <v>0</v>
      </c>
      <c r="H7" s="82">
        <f t="shared" si="4"/>
        <v>0</v>
      </c>
      <c r="I7" s="82">
        <f t="shared" si="4"/>
        <v>0</v>
      </c>
      <c r="J7" s="82">
        <f t="shared" si="4"/>
        <v>0</v>
      </c>
      <c r="K7" s="82">
        <f t="shared" si="4"/>
        <v>0</v>
      </c>
      <c r="L7" s="82">
        <f t="shared" si="4"/>
        <v>0</v>
      </c>
      <c r="M7" s="83">
        <f t="shared" si="4"/>
        <v>0</v>
      </c>
    </row>
    <row r="8" spans="1:13" x14ac:dyDescent="0.25">
      <c r="A8" s="230"/>
      <c r="B8" s="64"/>
      <c r="C8" s="73">
        <f t="shared" si="3"/>
        <v>0</v>
      </c>
      <c r="D8" s="73">
        <f t="shared" si="1"/>
        <v>0</v>
      </c>
      <c r="E8" s="73">
        <f t="shared" si="2"/>
        <v>0</v>
      </c>
      <c r="F8" s="84"/>
      <c r="G8" s="85"/>
      <c r="H8" s="84"/>
      <c r="I8" s="84"/>
      <c r="J8" s="84"/>
      <c r="K8" s="84"/>
      <c r="L8" s="84"/>
      <c r="M8" s="86"/>
    </row>
    <row r="9" spans="1:13" x14ac:dyDescent="0.25">
      <c r="A9" s="230"/>
      <c r="B9" s="64"/>
      <c r="C9" s="73">
        <f t="shared" si="3"/>
        <v>0</v>
      </c>
      <c r="D9" s="73">
        <f t="shared" si="1"/>
        <v>0</v>
      </c>
      <c r="E9" s="73">
        <f t="shared" si="2"/>
        <v>0</v>
      </c>
      <c r="F9" s="84"/>
      <c r="G9" s="84"/>
      <c r="H9" s="84"/>
      <c r="I9" s="84"/>
      <c r="J9" s="84"/>
      <c r="K9" s="84"/>
      <c r="L9" s="84"/>
      <c r="M9" s="86"/>
    </row>
    <row r="10" spans="1:13" x14ac:dyDescent="0.25">
      <c r="A10" s="230"/>
      <c r="B10" s="64"/>
      <c r="C10" s="73">
        <f t="shared" si="3"/>
        <v>0</v>
      </c>
      <c r="D10" s="73">
        <f t="shared" si="1"/>
        <v>0</v>
      </c>
      <c r="E10" s="73">
        <f t="shared" si="2"/>
        <v>0</v>
      </c>
      <c r="F10" s="85"/>
      <c r="G10" s="84"/>
      <c r="H10" s="84"/>
      <c r="I10" s="84"/>
      <c r="J10" s="84"/>
      <c r="K10" s="84"/>
      <c r="L10" s="84"/>
      <c r="M10" s="86"/>
    </row>
    <row r="11" spans="1:13" ht="15.75" thickBot="1" x14ac:dyDescent="0.3">
      <c r="A11" s="231"/>
      <c r="B11" s="87"/>
      <c r="C11" s="79">
        <f t="shared" si="3"/>
        <v>0</v>
      </c>
      <c r="D11" s="79">
        <f t="shared" si="1"/>
        <v>0</v>
      </c>
      <c r="E11" s="79">
        <f t="shared" si="2"/>
        <v>0</v>
      </c>
      <c r="F11" s="88"/>
      <c r="G11" s="88"/>
      <c r="H11" s="88"/>
      <c r="I11" s="88"/>
      <c r="J11" s="88"/>
      <c r="K11" s="88"/>
      <c r="L11" s="88"/>
      <c r="M11" s="89"/>
    </row>
    <row r="12" spans="1:13" x14ac:dyDescent="0.25">
      <c r="A12" s="226">
        <f>[1]List3!A4</f>
        <v>5011</v>
      </c>
      <c r="B12" s="141" t="str">
        <f>[1]List3!B4</f>
        <v xml:space="preserve"> Náklady dokumentace akce</v>
      </c>
      <c r="C12" s="69">
        <f>D12+E12</f>
        <v>0</v>
      </c>
      <c r="D12" s="69">
        <f t="shared" si="1"/>
        <v>0</v>
      </c>
      <c r="E12" s="69">
        <f t="shared" si="2"/>
        <v>0</v>
      </c>
      <c r="F12" s="70">
        <f>F13+F14</f>
        <v>0</v>
      </c>
      <c r="G12" s="70">
        <f t="shared" ref="G12:M12" si="5">G13+G14</f>
        <v>0</v>
      </c>
      <c r="H12" s="70">
        <f t="shared" si="5"/>
        <v>0</v>
      </c>
      <c r="I12" s="70">
        <f t="shared" si="5"/>
        <v>0</v>
      </c>
      <c r="J12" s="70">
        <f t="shared" si="5"/>
        <v>0</v>
      </c>
      <c r="K12" s="70">
        <f t="shared" si="5"/>
        <v>0</v>
      </c>
      <c r="L12" s="70">
        <f t="shared" si="5"/>
        <v>0</v>
      </c>
      <c r="M12" s="71">
        <f t="shared" si="5"/>
        <v>0</v>
      </c>
    </row>
    <row r="13" spans="1:13" x14ac:dyDescent="0.25">
      <c r="A13" s="227"/>
      <c r="B13" s="72" t="s">
        <v>70</v>
      </c>
      <c r="C13" s="73">
        <f t="shared" ref="C13:C20" si="6">D13+E13</f>
        <v>0</v>
      </c>
      <c r="D13" s="73">
        <f t="shared" si="1"/>
        <v>0</v>
      </c>
      <c r="E13" s="73">
        <f t="shared" si="2"/>
        <v>0</v>
      </c>
      <c r="F13" s="75"/>
      <c r="G13" s="75"/>
      <c r="H13" s="75"/>
      <c r="I13" s="75"/>
      <c r="J13" s="75"/>
      <c r="K13" s="75"/>
      <c r="L13" s="75"/>
      <c r="M13" s="76"/>
    </row>
    <row r="14" spans="1:13" ht="15.75" thickBot="1" x14ac:dyDescent="0.3">
      <c r="A14" s="228"/>
      <c r="B14" s="78"/>
      <c r="C14" s="79">
        <f t="shared" si="6"/>
        <v>0</v>
      </c>
      <c r="D14" s="79">
        <f t="shared" si="1"/>
        <v>0</v>
      </c>
      <c r="E14" s="79">
        <f t="shared" si="2"/>
        <v>0</v>
      </c>
      <c r="F14" s="80"/>
      <c r="G14" s="80"/>
      <c r="H14" s="80"/>
      <c r="I14" s="80"/>
      <c r="J14" s="80"/>
      <c r="K14" s="80"/>
      <c r="L14" s="80"/>
      <c r="M14" s="81"/>
    </row>
    <row r="15" spans="1:13" x14ac:dyDescent="0.25">
      <c r="A15" s="229">
        <f>[1]List3!A5</f>
        <v>6011</v>
      </c>
      <c r="B15" s="140" t="str">
        <f>[1]List3!B5</f>
        <v>Náklady dokumentace akce</v>
      </c>
      <c r="C15" s="69">
        <f t="shared" si="6"/>
        <v>0</v>
      </c>
      <c r="D15" s="69">
        <f t="shared" si="1"/>
        <v>0</v>
      </c>
      <c r="E15" s="69">
        <f t="shared" si="2"/>
        <v>0</v>
      </c>
      <c r="F15" s="82">
        <f t="shared" ref="F15:M15" si="7">SUM(F16:F20)</f>
        <v>0</v>
      </c>
      <c r="G15" s="82">
        <f t="shared" si="7"/>
        <v>0</v>
      </c>
      <c r="H15" s="82">
        <f t="shared" si="7"/>
        <v>0</v>
      </c>
      <c r="I15" s="82">
        <f t="shared" si="7"/>
        <v>0</v>
      </c>
      <c r="J15" s="82">
        <f t="shared" si="7"/>
        <v>0</v>
      </c>
      <c r="K15" s="82">
        <f t="shared" si="7"/>
        <v>0</v>
      </c>
      <c r="L15" s="82">
        <f t="shared" si="7"/>
        <v>0</v>
      </c>
      <c r="M15" s="83">
        <f t="shared" si="7"/>
        <v>0</v>
      </c>
    </row>
    <row r="16" spans="1:13" x14ac:dyDescent="0.25">
      <c r="A16" s="230"/>
      <c r="B16" s="64"/>
      <c r="C16" s="73">
        <f t="shared" si="6"/>
        <v>0</v>
      </c>
      <c r="D16" s="73">
        <f t="shared" si="1"/>
        <v>0</v>
      </c>
      <c r="E16" s="73">
        <f t="shared" si="2"/>
        <v>0</v>
      </c>
      <c r="F16" s="84"/>
      <c r="G16" s="84"/>
      <c r="H16" s="84"/>
      <c r="I16" s="84"/>
      <c r="J16" s="84"/>
      <c r="K16" s="84"/>
      <c r="L16" s="84"/>
      <c r="M16" s="86"/>
    </row>
    <row r="17" spans="1:13" x14ac:dyDescent="0.25">
      <c r="A17" s="230"/>
      <c r="B17" s="64"/>
      <c r="C17" s="73">
        <f t="shared" si="6"/>
        <v>0</v>
      </c>
      <c r="D17" s="73">
        <f t="shared" si="1"/>
        <v>0</v>
      </c>
      <c r="E17" s="73">
        <f t="shared" si="2"/>
        <v>0</v>
      </c>
      <c r="F17" s="84"/>
      <c r="G17" s="84"/>
      <c r="H17" s="84"/>
      <c r="I17" s="84"/>
      <c r="J17" s="84"/>
      <c r="K17" s="84"/>
      <c r="L17" s="84"/>
      <c r="M17" s="86"/>
    </row>
    <row r="18" spans="1:13" x14ac:dyDescent="0.25">
      <c r="A18" s="230"/>
      <c r="B18" s="64"/>
      <c r="C18" s="73">
        <f t="shared" si="6"/>
        <v>0</v>
      </c>
      <c r="D18" s="73">
        <f t="shared" si="1"/>
        <v>0</v>
      </c>
      <c r="E18" s="73">
        <f t="shared" si="2"/>
        <v>0</v>
      </c>
      <c r="F18" s="84"/>
      <c r="G18" s="84"/>
      <c r="H18" s="84"/>
      <c r="I18" s="84"/>
      <c r="J18" s="84"/>
      <c r="K18" s="84"/>
      <c r="L18" s="84"/>
      <c r="M18" s="86"/>
    </row>
    <row r="19" spans="1:13" x14ac:dyDescent="0.25">
      <c r="A19" s="230"/>
      <c r="B19" s="64"/>
      <c r="C19" s="73">
        <f t="shared" si="6"/>
        <v>0</v>
      </c>
      <c r="D19" s="73">
        <f t="shared" si="1"/>
        <v>0</v>
      </c>
      <c r="E19" s="73">
        <f t="shared" si="2"/>
        <v>0</v>
      </c>
      <c r="F19" s="84"/>
      <c r="G19" s="84"/>
      <c r="H19" s="84"/>
      <c r="I19" s="84"/>
      <c r="J19" s="84"/>
      <c r="K19" s="84"/>
      <c r="L19" s="84"/>
      <c r="M19" s="86"/>
    </row>
    <row r="20" spans="1:13" ht="15.75" thickBot="1" x14ac:dyDescent="0.3">
      <c r="A20" s="231"/>
      <c r="B20" s="87"/>
      <c r="C20" s="79">
        <f t="shared" si="6"/>
        <v>0</v>
      </c>
      <c r="D20" s="79">
        <f t="shared" si="1"/>
        <v>0</v>
      </c>
      <c r="E20" s="79">
        <f t="shared" si="2"/>
        <v>0</v>
      </c>
      <c r="F20" s="88"/>
      <c r="G20" s="88"/>
      <c r="H20" s="88"/>
      <c r="I20" s="88"/>
      <c r="J20" s="88"/>
      <c r="K20" s="88"/>
      <c r="L20" s="88"/>
      <c r="M20" s="89"/>
    </row>
    <row r="21" spans="1:13" ht="15.75" thickBot="1" x14ac:dyDescent="0.3">
      <c r="A21" s="226">
        <f>[1]List3!A6</f>
        <v>5012</v>
      </c>
      <c r="B21" s="139" t="str">
        <f>[1]List3!B6</f>
        <v xml:space="preserve"> Náklady řízení přípravy a realizace akce</v>
      </c>
      <c r="C21" s="79">
        <f t="shared" ref="C21" si="8">D21+E21</f>
        <v>0</v>
      </c>
      <c r="D21" s="79">
        <f t="shared" si="1"/>
        <v>0</v>
      </c>
      <c r="E21" s="79">
        <f t="shared" si="2"/>
        <v>0</v>
      </c>
      <c r="F21" s="70">
        <f t="shared" ref="F21:M21" si="9">F22+F23</f>
        <v>0</v>
      </c>
      <c r="G21" s="70">
        <f t="shared" si="9"/>
        <v>0</v>
      </c>
      <c r="H21" s="70">
        <f t="shared" si="9"/>
        <v>0</v>
      </c>
      <c r="I21" s="70">
        <f t="shared" si="9"/>
        <v>0</v>
      </c>
      <c r="J21" s="70">
        <f t="shared" si="9"/>
        <v>0</v>
      </c>
      <c r="K21" s="70">
        <f t="shared" si="9"/>
        <v>0</v>
      </c>
      <c r="L21" s="70">
        <f t="shared" si="9"/>
        <v>0</v>
      </c>
      <c r="M21" s="71">
        <f t="shared" si="9"/>
        <v>0</v>
      </c>
    </row>
    <row r="22" spans="1:13" x14ac:dyDescent="0.25">
      <c r="A22" s="227"/>
      <c r="B22" s="72" t="s">
        <v>71</v>
      </c>
      <c r="C22" s="73">
        <f>D22+E22</f>
        <v>0</v>
      </c>
      <c r="D22" s="73">
        <f t="shared" si="1"/>
        <v>0</v>
      </c>
      <c r="E22" s="73">
        <f t="shared" si="2"/>
        <v>0</v>
      </c>
      <c r="F22" s="75"/>
      <c r="G22" s="75"/>
      <c r="H22" s="75"/>
      <c r="I22" s="75"/>
      <c r="J22" s="75"/>
      <c r="K22" s="75"/>
      <c r="L22" s="75"/>
      <c r="M22" s="76"/>
    </row>
    <row r="23" spans="1:13" ht="15.75" thickBot="1" x14ac:dyDescent="0.3">
      <c r="A23" s="233"/>
      <c r="B23" s="90"/>
      <c r="C23" s="91">
        <f t="shared" ref="C23:C30" si="10">D23+E23</f>
        <v>0</v>
      </c>
      <c r="D23" s="91">
        <f t="shared" si="1"/>
        <v>0</v>
      </c>
      <c r="E23" s="91">
        <f t="shared" si="2"/>
        <v>0</v>
      </c>
      <c r="F23" s="92"/>
      <c r="G23" s="92"/>
      <c r="H23" s="92"/>
      <c r="I23" s="92"/>
      <c r="J23" s="92"/>
      <c r="K23" s="92"/>
      <c r="L23" s="92"/>
      <c r="M23" s="93"/>
    </row>
    <row r="24" spans="1:13" x14ac:dyDescent="0.25">
      <c r="A24" s="229">
        <f>[1]List3!A7</f>
        <v>6012</v>
      </c>
      <c r="B24" s="94" t="str">
        <f>[1]List3!B7</f>
        <v>Náklady řízení přípravy a realizace akce</v>
      </c>
      <c r="C24" s="69">
        <f t="shared" si="10"/>
        <v>0</v>
      </c>
      <c r="D24" s="69">
        <f t="shared" si="1"/>
        <v>0</v>
      </c>
      <c r="E24" s="69">
        <f t="shared" si="2"/>
        <v>0</v>
      </c>
      <c r="F24" s="82">
        <f>SUM(F25:F30)</f>
        <v>0</v>
      </c>
      <c r="G24" s="82">
        <f t="shared" ref="G24:M24" si="11">SUM(G25:G30)</f>
        <v>0</v>
      </c>
      <c r="H24" s="82">
        <f t="shared" si="11"/>
        <v>0</v>
      </c>
      <c r="I24" s="82">
        <f t="shared" si="11"/>
        <v>0</v>
      </c>
      <c r="J24" s="82">
        <f t="shared" si="11"/>
        <v>0</v>
      </c>
      <c r="K24" s="82">
        <f t="shared" si="11"/>
        <v>0</v>
      </c>
      <c r="L24" s="82">
        <f t="shared" si="11"/>
        <v>0</v>
      </c>
      <c r="M24" s="83">
        <f t="shared" si="11"/>
        <v>0</v>
      </c>
    </row>
    <row r="25" spans="1:13" x14ac:dyDescent="0.25">
      <c r="A25" s="230"/>
      <c r="B25" s="64"/>
      <c r="C25" s="73">
        <f t="shared" si="10"/>
        <v>0</v>
      </c>
      <c r="D25" s="73">
        <f t="shared" si="1"/>
        <v>0</v>
      </c>
      <c r="E25" s="73">
        <f t="shared" si="2"/>
        <v>0</v>
      </c>
      <c r="F25" s="84"/>
      <c r="G25" s="84"/>
      <c r="H25" s="84"/>
      <c r="I25" s="84"/>
      <c r="J25" s="84"/>
      <c r="K25" s="84"/>
      <c r="L25" s="84"/>
      <c r="M25" s="86"/>
    </row>
    <row r="26" spans="1:13" x14ac:dyDescent="0.25">
      <c r="A26" s="230"/>
      <c r="B26" s="64"/>
      <c r="C26" s="73">
        <f t="shared" si="10"/>
        <v>0</v>
      </c>
      <c r="D26" s="73">
        <f t="shared" si="1"/>
        <v>0</v>
      </c>
      <c r="E26" s="73">
        <f t="shared" si="2"/>
        <v>0</v>
      </c>
      <c r="F26" s="84"/>
      <c r="G26" s="84"/>
      <c r="H26" s="84"/>
      <c r="I26" s="84"/>
      <c r="J26" s="84"/>
      <c r="K26" s="84"/>
      <c r="L26" s="84"/>
      <c r="M26" s="86"/>
    </row>
    <row r="27" spans="1:13" x14ac:dyDescent="0.25">
      <c r="A27" s="230"/>
      <c r="B27" s="64"/>
      <c r="C27" s="73">
        <f t="shared" si="10"/>
        <v>0</v>
      </c>
      <c r="D27" s="73">
        <f t="shared" si="1"/>
        <v>0</v>
      </c>
      <c r="E27" s="73">
        <f t="shared" si="2"/>
        <v>0</v>
      </c>
      <c r="F27" s="84"/>
      <c r="G27" s="84"/>
      <c r="H27" s="84"/>
      <c r="I27" s="84"/>
      <c r="J27" s="84"/>
      <c r="K27" s="84"/>
      <c r="L27" s="84"/>
      <c r="M27" s="86"/>
    </row>
    <row r="28" spans="1:13" x14ac:dyDescent="0.25">
      <c r="A28" s="230"/>
      <c r="B28" s="64"/>
      <c r="C28" s="73">
        <f t="shared" si="10"/>
        <v>0</v>
      </c>
      <c r="D28" s="73">
        <f t="shared" si="1"/>
        <v>0</v>
      </c>
      <c r="E28" s="73">
        <f t="shared" si="2"/>
        <v>0</v>
      </c>
      <c r="F28" s="84"/>
      <c r="G28" s="84"/>
      <c r="H28" s="84"/>
      <c r="I28" s="84"/>
      <c r="J28" s="84"/>
      <c r="K28" s="84"/>
      <c r="L28" s="84"/>
      <c r="M28" s="86"/>
    </row>
    <row r="29" spans="1:13" x14ac:dyDescent="0.25">
      <c r="A29" s="230"/>
      <c r="B29" s="64"/>
      <c r="C29" s="73">
        <f t="shared" si="10"/>
        <v>0</v>
      </c>
      <c r="D29" s="73">
        <f t="shared" si="1"/>
        <v>0</v>
      </c>
      <c r="E29" s="73">
        <f t="shared" si="2"/>
        <v>0</v>
      </c>
      <c r="F29" s="84"/>
      <c r="G29" s="84"/>
      <c r="H29" s="84"/>
      <c r="I29" s="84"/>
      <c r="J29" s="84"/>
      <c r="K29" s="84"/>
      <c r="L29" s="84"/>
      <c r="M29" s="86"/>
    </row>
    <row r="30" spans="1:13" ht="15.75" thickBot="1" x14ac:dyDescent="0.3">
      <c r="A30" s="231"/>
      <c r="B30" s="87"/>
      <c r="C30" s="79">
        <f t="shared" si="10"/>
        <v>0</v>
      </c>
      <c r="D30" s="79">
        <f t="shared" si="1"/>
        <v>0</v>
      </c>
      <c r="E30" s="79">
        <f t="shared" si="2"/>
        <v>0</v>
      </c>
      <c r="F30" s="88"/>
      <c r="G30" s="88"/>
      <c r="H30" s="88"/>
      <c r="I30" s="88"/>
      <c r="J30" s="88"/>
      <c r="K30" s="88"/>
      <c r="L30" s="88"/>
      <c r="M30" s="89"/>
    </row>
    <row r="31" spans="1:13" x14ac:dyDescent="0.25">
      <c r="A31" s="226">
        <f>[1]List3!A8</f>
        <v>5014</v>
      </c>
      <c r="B31" s="139" t="str">
        <f>[1]List3!B8</f>
        <v>Náklady inženýrské činnosti projektu</v>
      </c>
      <c r="C31" s="69">
        <f>D31+E31</f>
        <v>0</v>
      </c>
      <c r="D31" s="69">
        <f t="shared" si="1"/>
        <v>0</v>
      </c>
      <c r="E31" s="69">
        <f t="shared" si="2"/>
        <v>0</v>
      </c>
      <c r="F31" s="70">
        <f>F32+F33</f>
        <v>0</v>
      </c>
      <c r="G31" s="70">
        <f t="shared" ref="G31:M31" si="12">G32+G33</f>
        <v>0</v>
      </c>
      <c r="H31" s="70">
        <f t="shared" si="12"/>
        <v>0</v>
      </c>
      <c r="I31" s="70">
        <f t="shared" si="12"/>
        <v>0</v>
      </c>
      <c r="J31" s="70">
        <f t="shared" si="12"/>
        <v>0</v>
      </c>
      <c r="K31" s="70">
        <f t="shared" si="12"/>
        <v>0</v>
      </c>
      <c r="L31" s="70">
        <f t="shared" si="12"/>
        <v>0</v>
      </c>
      <c r="M31" s="71">
        <f t="shared" si="12"/>
        <v>0</v>
      </c>
    </row>
    <row r="32" spans="1:13" x14ac:dyDescent="0.25">
      <c r="A32" s="227"/>
      <c r="B32" s="72" t="s">
        <v>70</v>
      </c>
      <c r="C32" s="73">
        <f t="shared" ref="C32:C37" si="13">D32+E32</f>
        <v>0</v>
      </c>
      <c r="D32" s="73">
        <f t="shared" si="1"/>
        <v>0</v>
      </c>
      <c r="E32" s="73">
        <f t="shared" si="2"/>
        <v>0</v>
      </c>
      <c r="F32" s="75"/>
      <c r="G32" s="75"/>
      <c r="H32" s="75"/>
      <c r="I32" s="75"/>
      <c r="J32" s="75"/>
      <c r="K32" s="75"/>
      <c r="L32" s="75"/>
      <c r="M32" s="76"/>
    </row>
    <row r="33" spans="1:13" ht="15.75" thickBot="1" x14ac:dyDescent="0.3">
      <c r="A33" s="228"/>
      <c r="B33" s="78"/>
      <c r="C33" s="79">
        <f t="shared" si="13"/>
        <v>0</v>
      </c>
      <c r="D33" s="79">
        <f t="shared" si="1"/>
        <v>0</v>
      </c>
      <c r="E33" s="79">
        <f t="shared" si="2"/>
        <v>0</v>
      </c>
      <c r="F33" s="80"/>
      <c r="G33" s="80"/>
      <c r="H33" s="80"/>
      <c r="I33" s="80"/>
      <c r="J33" s="80"/>
      <c r="K33" s="80"/>
      <c r="L33" s="80"/>
      <c r="M33" s="81"/>
    </row>
    <row r="34" spans="1:13" x14ac:dyDescent="0.25">
      <c r="A34" s="229">
        <f>[1]List3!A9</f>
        <v>6014</v>
      </c>
      <c r="B34" s="94" t="str">
        <f>[1]List3!B9</f>
        <v>Náklady inženýrské činnosti projektu</v>
      </c>
      <c r="C34" s="69">
        <f t="shared" si="13"/>
        <v>0</v>
      </c>
      <c r="D34" s="69">
        <f t="shared" si="1"/>
        <v>0</v>
      </c>
      <c r="E34" s="69">
        <f t="shared" si="2"/>
        <v>0</v>
      </c>
      <c r="F34" s="82">
        <f>F35+F36+F37</f>
        <v>0</v>
      </c>
      <c r="G34" s="82">
        <f t="shared" ref="G34:M34" si="14">G35+G36+G37</f>
        <v>0</v>
      </c>
      <c r="H34" s="82">
        <f t="shared" si="14"/>
        <v>0</v>
      </c>
      <c r="I34" s="82">
        <f t="shared" si="14"/>
        <v>0</v>
      </c>
      <c r="J34" s="82">
        <f t="shared" si="14"/>
        <v>0</v>
      </c>
      <c r="K34" s="82">
        <f t="shared" si="14"/>
        <v>0</v>
      </c>
      <c r="L34" s="82">
        <f t="shared" si="14"/>
        <v>0</v>
      </c>
      <c r="M34" s="83">
        <f t="shared" si="14"/>
        <v>0</v>
      </c>
    </row>
    <row r="35" spans="1:13" x14ac:dyDescent="0.25">
      <c r="A35" s="230"/>
      <c r="B35" s="64"/>
      <c r="C35" s="73">
        <f t="shared" si="13"/>
        <v>0</v>
      </c>
      <c r="D35" s="73">
        <f t="shared" si="1"/>
        <v>0</v>
      </c>
      <c r="E35" s="73">
        <f t="shared" si="2"/>
        <v>0</v>
      </c>
      <c r="F35" s="84"/>
      <c r="G35" s="84"/>
      <c r="H35" s="84"/>
      <c r="I35" s="84"/>
      <c r="J35" s="84"/>
      <c r="K35" s="84"/>
      <c r="L35" s="84"/>
      <c r="M35" s="86"/>
    </row>
    <row r="36" spans="1:13" x14ac:dyDescent="0.25">
      <c r="A36" s="230"/>
      <c r="B36" s="64"/>
      <c r="C36" s="73">
        <f t="shared" si="13"/>
        <v>0</v>
      </c>
      <c r="D36" s="73">
        <f t="shared" si="1"/>
        <v>0</v>
      </c>
      <c r="E36" s="73">
        <f t="shared" si="2"/>
        <v>0</v>
      </c>
      <c r="F36" s="84"/>
      <c r="G36" s="84"/>
      <c r="H36" s="84"/>
      <c r="I36" s="84"/>
      <c r="J36" s="84"/>
      <c r="K36" s="84"/>
      <c r="L36" s="84"/>
      <c r="M36" s="86"/>
    </row>
    <row r="37" spans="1:13" ht="15.75" thickBot="1" x14ac:dyDescent="0.3">
      <c r="A37" s="231"/>
      <c r="B37" s="87"/>
      <c r="C37" s="79">
        <f t="shared" si="13"/>
        <v>0</v>
      </c>
      <c r="D37" s="79">
        <f t="shared" ref="D37:D68" si="15">F37+H37+J37+L37</f>
        <v>0</v>
      </c>
      <c r="E37" s="79">
        <f t="shared" ref="E37:E68" si="16">G37+I37+K37+M37</f>
        <v>0</v>
      </c>
      <c r="F37" s="88"/>
      <c r="G37" s="88"/>
      <c r="H37" s="88"/>
      <c r="I37" s="88"/>
      <c r="J37" s="88"/>
      <c r="K37" s="88"/>
      <c r="L37" s="88"/>
      <c r="M37" s="89"/>
    </row>
    <row r="38" spans="1:13" x14ac:dyDescent="0.25">
      <c r="A38" s="226">
        <f>[1]List3!A10</f>
        <v>5019</v>
      </c>
      <c r="B38" s="141" t="str">
        <f>[1]List3!B10</f>
        <v xml:space="preserve"> Jiné náklady přípravy a zabezpečení akce</v>
      </c>
      <c r="C38" s="69">
        <f>D38+E38</f>
        <v>0</v>
      </c>
      <c r="D38" s="69">
        <f t="shared" si="15"/>
        <v>0</v>
      </c>
      <c r="E38" s="69">
        <f t="shared" si="16"/>
        <v>0</v>
      </c>
      <c r="F38" s="70">
        <f>F39+F40</f>
        <v>0</v>
      </c>
      <c r="G38" s="70">
        <f t="shared" ref="G38:M38" si="17">G39+G40</f>
        <v>0</v>
      </c>
      <c r="H38" s="70">
        <f t="shared" si="17"/>
        <v>0</v>
      </c>
      <c r="I38" s="70">
        <f t="shared" si="17"/>
        <v>0</v>
      </c>
      <c r="J38" s="70">
        <f t="shared" si="17"/>
        <v>0</v>
      </c>
      <c r="K38" s="70">
        <f t="shared" si="17"/>
        <v>0</v>
      </c>
      <c r="L38" s="70">
        <f t="shared" si="17"/>
        <v>0</v>
      </c>
      <c r="M38" s="71">
        <f t="shared" si="17"/>
        <v>0</v>
      </c>
    </row>
    <row r="39" spans="1:13" x14ac:dyDescent="0.25">
      <c r="A39" s="227"/>
      <c r="B39" s="72"/>
      <c r="C39" s="73">
        <f t="shared" ref="C39:C45" si="18">D39+E39</f>
        <v>0</v>
      </c>
      <c r="D39" s="73">
        <f t="shared" si="15"/>
        <v>0</v>
      </c>
      <c r="E39" s="73">
        <f t="shared" si="16"/>
        <v>0</v>
      </c>
      <c r="F39" s="75"/>
      <c r="G39" s="75"/>
      <c r="H39" s="75"/>
      <c r="I39" s="75"/>
      <c r="J39" s="75"/>
      <c r="K39" s="75"/>
      <c r="L39" s="75"/>
      <c r="M39" s="76"/>
    </row>
    <row r="40" spans="1:13" ht="15.75" thickBot="1" x14ac:dyDescent="0.3">
      <c r="A40" s="233"/>
      <c r="B40" s="90"/>
      <c r="C40" s="91">
        <f t="shared" si="18"/>
        <v>0</v>
      </c>
      <c r="D40" s="91">
        <f t="shared" si="15"/>
        <v>0</v>
      </c>
      <c r="E40" s="91">
        <f t="shared" si="16"/>
        <v>0</v>
      </c>
      <c r="F40" s="92"/>
      <c r="G40" s="92"/>
      <c r="H40" s="92"/>
      <c r="I40" s="92"/>
      <c r="J40" s="92"/>
      <c r="K40" s="92"/>
      <c r="L40" s="92"/>
      <c r="M40" s="93"/>
    </row>
    <row r="41" spans="1:13" x14ac:dyDescent="0.25">
      <c r="A41" s="229">
        <f>[1]List3!A11</f>
        <v>6019</v>
      </c>
      <c r="B41" s="140" t="str">
        <f>[1]List3!B11</f>
        <v>Jiné náklady přípravy a zabezpečení akce</v>
      </c>
      <c r="C41" s="69">
        <f t="shared" si="18"/>
        <v>0</v>
      </c>
      <c r="D41" s="69">
        <f t="shared" si="15"/>
        <v>0</v>
      </c>
      <c r="E41" s="69">
        <f t="shared" si="16"/>
        <v>0</v>
      </c>
      <c r="F41" s="82">
        <f>SUM(F42:F45)</f>
        <v>0</v>
      </c>
      <c r="G41" s="82">
        <f t="shared" ref="G41:M41" si="19">SUM(G42:G45)</f>
        <v>0</v>
      </c>
      <c r="H41" s="82">
        <f>SUM(H42:H45)</f>
        <v>0</v>
      </c>
      <c r="I41" s="82">
        <f t="shared" si="19"/>
        <v>0</v>
      </c>
      <c r="J41" s="82">
        <f t="shared" si="19"/>
        <v>0</v>
      </c>
      <c r="K41" s="82">
        <f t="shared" si="19"/>
        <v>0</v>
      </c>
      <c r="L41" s="82">
        <f t="shared" si="19"/>
        <v>0</v>
      </c>
      <c r="M41" s="83">
        <f t="shared" si="19"/>
        <v>0</v>
      </c>
    </row>
    <row r="42" spans="1:13" x14ac:dyDescent="0.25">
      <c r="A42" s="230"/>
      <c r="B42" s="64"/>
      <c r="C42" s="73">
        <f t="shared" si="18"/>
        <v>0</v>
      </c>
      <c r="D42" s="73">
        <f t="shared" si="15"/>
        <v>0</v>
      </c>
      <c r="E42" s="73">
        <f t="shared" si="16"/>
        <v>0</v>
      </c>
      <c r="F42" s="84"/>
      <c r="G42" s="84"/>
      <c r="H42" s="84"/>
      <c r="I42" s="84"/>
      <c r="J42" s="84"/>
      <c r="K42" s="84"/>
      <c r="L42" s="84"/>
      <c r="M42" s="86"/>
    </row>
    <row r="43" spans="1:13" x14ac:dyDescent="0.25">
      <c r="A43" s="230"/>
      <c r="B43" s="64"/>
      <c r="C43" s="73">
        <f t="shared" si="18"/>
        <v>0</v>
      </c>
      <c r="D43" s="73">
        <f t="shared" si="15"/>
        <v>0</v>
      </c>
      <c r="E43" s="73">
        <f t="shared" si="16"/>
        <v>0</v>
      </c>
      <c r="F43" s="84"/>
      <c r="G43" s="84"/>
      <c r="H43" s="84"/>
      <c r="I43" s="84"/>
      <c r="J43" s="84"/>
      <c r="K43" s="84"/>
      <c r="L43" s="84"/>
      <c r="M43" s="86"/>
    </row>
    <row r="44" spans="1:13" x14ac:dyDescent="0.25">
      <c r="A44" s="230"/>
      <c r="B44" s="64"/>
      <c r="C44" s="73">
        <f t="shared" si="18"/>
        <v>0</v>
      </c>
      <c r="D44" s="73">
        <f t="shared" si="15"/>
        <v>0</v>
      </c>
      <c r="E44" s="73">
        <f t="shared" si="16"/>
        <v>0</v>
      </c>
      <c r="F44" s="84"/>
      <c r="G44" s="84"/>
      <c r="H44" s="84"/>
      <c r="I44" s="84"/>
      <c r="J44" s="84"/>
      <c r="K44" s="84"/>
      <c r="L44" s="84"/>
      <c r="M44" s="86"/>
    </row>
    <row r="45" spans="1:13" ht="15.75" thickBot="1" x14ac:dyDescent="0.3">
      <c r="A45" s="231"/>
      <c r="B45" s="87"/>
      <c r="C45" s="79">
        <f t="shared" si="18"/>
        <v>0</v>
      </c>
      <c r="D45" s="79">
        <f t="shared" si="15"/>
        <v>0</v>
      </c>
      <c r="E45" s="79">
        <f t="shared" si="16"/>
        <v>0</v>
      </c>
      <c r="F45" s="88"/>
      <c r="G45" s="88"/>
      <c r="H45" s="88"/>
      <c r="I45" s="88"/>
      <c r="J45" s="88"/>
      <c r="K45" s="88"/>
      <c r="L45" s="88"/>
      <c r="M45" s="89"/>
    </row>
    <row r="46" spans="1:13" x14ac:dyDescent="0.25">
      <c r="A46" s="226">
        <f>[1]List3!A13</f>
        <v>5090</v>
      </c>
      <c r="B46" s="141" t="str">
        <f>[1]List3!B13</f>
        <v>Náklady pořízení stavebních objektů</v>
      </c>
      <c r="C46" s="69">
        <f>D46+E46</f>
        <v>0</v>
      </c>
      <c r="D46" s="69">
        <f t="shared" si="15"/>
        <v>0</v>
      </c>
      <c r="E46" s="69">
        <f t="shared" si="16"/>
        <v>0</v>
      </c>
      <c r="F46" s="70">
        <f>F47+F48</f>
        <v>0</v>
      </c>
      <c r="G46" s="70">
        <f t="shared" ref="G46:M46" si="20">G47+G48</f>
        <v>0</v>
      </c>
      <c r="H46" s="70">
        <f t="shared" si="20"/>
        <v>0</v>
      </c>
      <c r="I46" s="70">
        <f t="shared" si="20"/>
        <v>0</v>
      </c>
      <c r="J46" s="70">
        <f t="shared" si="20"/>
        <v>0</v>
      </c>
      <c r="K46" s="70">
        <f t="shared" si="20"/>
        <v>0</v>
      </c>
      <c r="L46" s="70">
        <f t="shared" si="20"/>
        <v>0</v>
      </c>
      <c r="M46" s="71">
        <f t="shared" si="20"/>
        <v>0</v>
      </c>
    </row>
    <row r="47" spans="1:13" x14ac:dyDescent="0.25">
      <c r="A47" s="227"/>
      <c r="B47" s="72"/>
      <c r="C47" s="73">
        <f t="shared" ref="C47:C57" si="21">D47+E47</f>
        <v>0</v>
      </c>
      <c r="D47" s="73">
        <f t="shared" si="15"/>
        <v>0</v>
      </c>
      <c r="E47" s="73">
        <f t="shared" si="16"/>
        <v>0</v>
      </c>
      <c r="F47" s="75"/>
      <c r="G47" s="75"/>
      <c r="H47" s="75"/>
      <c r="I47" s="75"/>
      <c r="J47" s="75"/>
      <c r="K47" s="75"/>
      <c r="L47" s="75"/>
      <c r="M47" s="76"/>
    </row>
    <row r="48" spans="1:13" ht="15.75" thickBot="1" x14ac:dyDescent="0.3">
      <c r="A48" s="228"/>
      <c r="B48" s="78"/>
      <c r="C48" s="79">
        <f t="shared" si="21"/>
        <v>0</v>
      </c>
      <c r="D48" s="79">
        <f t="shared" si="15"/>
        <v>0</v>
      </c>
      <c r="E48" s="79">
        <f t="shared" si="16"/>
        <v>0</v>
      </c>
      <c r="F48" s="80"/>
      <c r="G48" s="80"/>
      <c r="H48" s="80"/>
      <c r="I48" s="80"/>
      <c r="J48" s="80"/>
      <c r="K48" s="80"/>
      <c r="L48" s="80"/>
      <c r="M48" s="81"/>
    </row>
    <row r="49" spans="1:13" x14ac:dyDescent="0.25">
      <c r="A49" s="229">
        <f>[1]List3!A14</f>
        <v>6090</v>
      </c>
      <c r="B49" s="94" t="str">
        <f>[1]List3!B14</f>
        <v>Náklady pořízení stavebních objektů</v>
      </c>
      <c r="C49" s="69">
        <f t="shared" si="21"/>
        <v>0</v>
      </c>
      <c r="D49" s="69">
        <f t="shared" si="15"/>
        <v>0</v>
      </c>
      <c r="E49" s="69">
        <f t="shared" si="16"/>
        <v>0</v>
      </c>
      <c r="F49" s="82">
        <f>SUM(F50:F57)</f>
        <v>0</v>
      </c>
      <c r="G49" s="82">
        <f t="shared" ref="G49:M49" si="22">SUM(G50:G57)</f>
        <v>0</v>
      </c>
      <c r="H49" s="82">
        <f t="shared" si="22"/>
        <v>0</v>
      </c>
      <c r="I49" s="82">
        <f t="shared" si="22"/>
        <v>0</v>
      </c>
      <c r="J49" s="82">
        <f t="shared" si="22"/>
        <v>0</v>
      </c>
      <c r="K49" s="82">
        <f t="shared" si="22"/>
        <v>0</v>
      </c>
      <c r="L49" s="82">
        <f t="shared" si="22"/>
        <v>0</v>
      </c>
      <c r="M49" s="83">
        <f t="shared" si="22"/>
        <v>0</v>
      </c>
    </row>
    <row r="50" spans="1:13" x14ac:dyDescent="0.25">
      <c r="A50" s="230"/>
      <c r="B50" s="64"/>
      <c r="C50" s="73">
        <f t="shared" si="21"/>
        <v>0</v>
      </c>
      <c r="D50" s="73">
        <f t="shared" si="15"/>
        <v>0</v>
      </c>
      <c r="E50" s="73">
        <f t="shared" si="16"/>
        <v>0</v>
      </c>
      <c r="F50" s="84"/>
      <c r="G50" s="84"/>
      <c r="H50" s="84"/>
      <c r="I50" s="84"/>
      <c r="J50" s="84"/>
      <c r="K50" s="84"/>
      <c r="L50" s="84"/>
      <c r="M50" s="86"/>
    </row>
    <row r="51" spans="1:13" x14ac:dyDescent="0.25">
      <c r="A51" s="230"/>
      <c r="B51" s="64"/>
      <c r="C51" s="73">
        <f t="shared" si="21"/>
        <v>0</v>
      </c>
      <c r="D51" s="73">
        <f t="shared" si="15"/>
        <v>0</v>
      </c>
      <c r="E51" s="73">
        <f t="shared" si="16"/>
        <v>0</v>
      </c>
      <c r="F51" s="84"/>
      <c r="G51" s="84"/>
      <c r="H51" s="84"/>
      <c r="I51" s="84"/>
      <c r="J51" s="84"/>
      <c r="K51" s="84"/>
      <c r="L51" s="84"/>
      <c r="M51" s="86"/>
    </row>
    <row r="52" spans="1:13" x14ac:dyDescent="0.25">
      <c r="A52" s="230"/>
      <c r="B52" s="64"/>
      <c r="C52" s="73">
        <f t="shared" si="21"/>
        <v>0</v>
      </c>
      <c r="D52" s="73">
        <f t="shared" si="15"/>
        <v>0</v>
      </c>
      <c r="E52" s="73">
        <f t="shared" si="16"/>
        <v>0</v>
      </c>
      <c r="F52" s="84"/>
      <c r="G52" s="84"/>
      <c r="H52" s="84"/>
      <c r="I52" s="84"/>
      <c r="J52" s="84"/>
      <c r="K52" s="84"/>
      <c r="L52" s="84"/>
      <c r="M52" s="86"/>
    </row>
    <row r="53" spans="1:13" x14ac:dyDescent="0.25">
      <c r="A53" s="230"/>
      <c r="B53" s="64"/>
      <c r="C53" s="73">
        <f t="shared" si="21"/>
        <v>0</v>
      </c>
      <c r="D53" s="73">
        <f t="shared" si="15"/>
        <v>0</v>
      </c>
      <c r="E53" s="73">
        <f t="shared" si="16"/>
        <v>0</v>
      </c>
      <c r="F53" s="84"/>
      <c r="G53" s="84"/>
      <c r="H53" s="84"/>
      <c r="I53" s="84"/>
      <c r="J53" s="84"/>
      <c r="K53" s="84"/>
      <c r="L53" s="84"/>
      <c r="M53" s="86"/>
    </row>
    <row r="54" spans="1:13" x14ac:dyDescent="0.25">
      <c r="A54" s="230"/>
      <c r="B54" s="64"/>
      <c r="C54" s="73">
        <f t="shared" si="21"/>
        <v>0</v>
      </c>
      <c r="D54" s="73">
        <f t="shared" si="15"/>
        <v>0</v>
      </c>
      <c r="E54" s="73">
        <f t="shared" si="16"/>
        <v>0</v>
      </c>
      <c r="F54" s="84"/>
      <c r="G54" s="84"/>
      <c r="H54" s="84"/>
      <c r="I54" s="84"/>
      <c r="J54" s="84"/>
      <c r="K54" s="84"/>
      <c r="L54" s="84"/>
      <c r="M54" s="86"/>
    </row>
    <row r="55" spans="1:13" x14ac:dyDescent="0.25">
      <c r="A55" s="230"/>
      <c r="B55" s="64"/>
      <c r="C55" s="73">
        <f t="shared" si="21"/>
        <v>0</v>
      </c>
      <c r="D55" s="73">
        <f t="shared" si="15"/>
        <v>0</v>
      </c>
      <c r="E55" s="73">
        <f t="shared" si="16"/>
        <v>0</v>
      </c>
      <c r="F55" s="84"/>
      <c r="G55" s="84"/>
      <c r="H55" s="84"/>
      <c r="I55" s="84"/>
      <c r="J55" s="84"/>
      <c r="K55" s="84"/>
      <c r="L55" s="84"/>
      <c r="M55" s="86"/>
    </row>
    <row r="56" spans="1:13" x14ac:dyDescent="0.25">
      <c r="A56" s="230"/>
      <c r="B56" s="64"/>
      <c r="C56" s="73">
        <f t="shared" si="21"/>
        <v>0</v>
      </c>
      <c r="D56" s="73">
        <f t="shared" si="15"/>
        <v>0</v>
      </c>
      <c r="E56" s="73">
        <f t="shared" si="16"/>
        <v>0</v>
      </c>
      <c r="F56" s="84"/>
      <c r="G56" s="84"/>
      <c r="H56" s="84"/>
      <c r="I56" s="84"/>
      <c r="J56" s="84"/>
      <c r="K56" s="84"/>
      <c r="L56" s="84"/>
      <c r="M56" s="86"/>
    </row>
    <row r="57" spans="1:13" ht="15.75" thickBot="1" x14ac:dyDescent="0.3">
      <c r="A57" s="231"/>
      <c r="B57" s="87"/>
      <c r="C57" s="79">
        <f t="shared" si="21"/>
        <v>0</v>
      </c>
      <c r="D57" s="79">
        <f t="shared" si="15"/>
        <v>0</v>
      </c>
      <c r="E57" s="79">
        <f t="shared" si="16"/>
        <v>0</v>
      </c>
      <c r="F57" s="88"/>
      <c r="G57" s="88"/>
      <c r="H57" s="88"/>
      <c r="I57" s="88"/>
      <c r="J57" s="88"/>
      <c r="K57" s="88"/>
      <c r="L57" s="88"/>
      <c r="M57" s="89"/>
    </row>
    <row r="58" spans="1:13" x14ac:dyDescent="0.25">
      <c r="A58" s="234">
        <v>6096</v>
      </c>
      <c r="B58" s="94" t="s">
        <v>72</v>
      </c>
      <c r="C58" s="69">
        <f>D58+E58</f>
        <v>0</v>
      </c>
      <c r="D58" s="69">
        <f t="shared" si="15"/>
        <v>0</v>
      </c>
      <c r="E58" s="69">
        <f t="shared" si="16"/>
        <v>0</v>
      </c>
      <c r="F58" s="82">
        <f>SUM(F59:F60)</f>
        <v>0</v>
      </c>
      <c r="G58" s="82">
        <f t="shared" ref="G58:M58" si="23">SUM(G59:G60)</f>
        <v>0</v>
      </c>
      <c r="H58" s="82">
        <f t="shared" si="23"/>
        <v>0</v>
      </c>
      <c r="I58" s="82">
        <f t="shared" si="23"/>
        <v>0</v>
      </c>
      <c r="J58" s="82">
        <f t="shared" si="23"/>
        <v>0</v>
      </c>
      <c r="K58" s="82">
        <f t="shared" si="23"/>
        <v>0</v>
      </c>
      <c r="L58" s="82">
        <f t="shared" si="23"/>
        <v>0</v>
      </c>
      <c r="M58" s="83">
        <f t="shared" si="23"/>
        <v>0</v>
      </c>
    </row>
    <row r="59" spans="1:13" x14ac:dyDescent="0.25">
      <c r="A59" s="235"/>
      <c r="B59" s="64" t="s">
        <v>73</v>
      </c>
      <c r="C59" s="73">
        <f t="shared" ref="C59:C60" si="24">D59+E59</f>
        <v>0</v>
      </c>
      <c r="D59" s="73">
        <f t="shared" si="15"/>
        <v>0</v>
      </c>
      <c r="E59" s="73">
        <f t="shared" si="16"/>
        <v>0</v>
      </c>
      <c r="F59" s="84"/>
      <c r="G59" s="84"/>
      <c r="H59" s="84"/>
      <c r="I59" s="84"/>
      <c r="J59" s="84"/>
      <c r="K59" s="84"/>
      <c r="L59" s="84"/>
      <c r="M59" s="86"/>
    </row>
    <row r="60" spans="1:13" ht="15.75" thickBot="1" x14ac:dyDescent="0.3">
      <c r="A60" s="236"/>
      <c r="B60" s="87"/>
      <c r="C60" s="79">
        <f t="shared" si="24"/>
        <v>0</v>
      </c>
      <c r="D60" s="79">
        <f t="shared" si="15"/>
        <v>0</v>
      </c>
      <c r="E60" s="79">
        <f t="shared" si="16"/>
        <v>0</v>
      </c>
      <c r="F60" s="88"/>
      <c r="G60" s="88"/>
      <c r="H60" s="88"/>
      <c r="I60" s="88"/>
      <c r="J60" s="88"/>
      <c r="K60" s="88"/>
      <c r="L60" s="88"/>
      <c r="M60" s="89"/>
    </row>
    <row r="61" spans="1:13" x14ac:dyDescent="0.25">
      <c r="A61" s="226">
        <f>[1]List3!A15</f>
        <v>5091</v>
      </c>
      <c r="B61" s="141" t="str">
        <f>[1]List3!B15</f>
        <v>Náklady obnovy stavebních objektů</v>
      </c>
      <c r="C61" s="69">
        <f>D61+E61</f>
        <v>0</v>
      </c>
      <c r="D61" s="69">
        <f t="shared" si="15"/>
        <v>0</v>
      </c>
      <c r="E61" s="69">
        <f t="shared" si="16"/>
        <v>0</v>
      </c>
      <c r="F61" s="70">
        <f>F62+F63</f>
        <v>0</v>
      </c>
      <c r="G61" s="70">
        <f t="shared" ref="G61:M61" si="25">G62+G63</f>
        <v>0</v>
      </c>
      <c r="H61" s="70">
        <f t="shared" si="25"/>
        <v>0</v>
      </c>
      <c r="I61" s="70">
        <f t="shared" si="25"/>
        <v>0</v>
      </c>
      <c r="J61" s="70">
        <f t="shared" si="25"/>
        <v>0</v>
      </c>
      <c r="K61" s="70">
        <f t="shared" si="25"/>
        <v>0</v>
      </c>
      <c r="L61" s="70">
        <f t="shared" si="25"/>
        <v>0</v>
      </c>
      <c r="M61" s="71">
        <f t="shared" si="25"/>
        <v>0</v>
      </c>
    </row>
    <row r="62" spans="1:13" x14ac:dyDescent="0.25">
      <c r="A62" s="227"/>
      <c r="B62" s="95" t="s">
        <v>70</v>
      </c>
      <c r="C62" s="73">
        <f t="shared" ref="C62:C72" si="26">D62+E62</f>
        <v>0</v>
      </c>
      <c r="D62" s="73">
        <f t="shared" si="15"/>
        <v>0</v>
      </c>
      <c r="E62" s="73">
        <f t="shared" si="16"/>
        <v>0</v>
      </c>
      <c r="F62" s="96"/>
      <c r="G62" s="96"/>
      <c r="H62" s="96"/>
      <c r="I62" s="96"/>
      <c r="J62" s="96"/>
      <c r="K62" s="96"/>
      <c r="L62" s="96"/>
      <c r="M62" s="97"/>
    </row>
    <row r="63" spans="1:13" ht="15.75" thickBot="1" x14ac:dyDescent="0.3">
      <c r="A63" s="233"/>
      <c r="B63" s="98"/>
      <c r="C63" s="91">
        <f t="shared" si="26"/>
        <v>0</v>
      </c>
      <c r="D63" s="91">
        <f t="shared" si="15"/>
        <v>0</v>
      </c>
      <c r="E63" s="91">
        <f t="shared" si="16"/>
        <v>0</v>
      </c>
      <c r="F63" s="99"/>
      <c r="G63" s="99"/>
      <c r="H63" s="99"/>
      <c r="I63" s="99"/>
      <c r="J63" s="99"/>
      <c r="K63" s="99"/>
      <c r="L63" s="99"/>
      <c r="M63" s="100"/>
    </row>
    <row r="64" spans="1:13" x14ac:dyDescent="0.25">
      <c r="A64" s="229">
        <f>[1]List3!A16</f>
        <v>6091</v>
      </c>
      <c r="B64" s="94" t="str">
        <f>[1]List3!B16</f>
        <v>Náklady obnovy stavebních objektů</v>
      </c>
      <c r="C64" s="69">
        <f t="shared" si="26"/>
        <v>0</v>
      </c>
      <c r="D64" s="69">
        <f t="shared" si="15"/>
        <v>0</v>
      </c>
      <c r="E64" s="69">
        <f t="shared" si="16"/>
        <v>0</v>
      </c>
      <c r="F64" s="82">
        <f>SUM(F65:F72)</f>
        <v>0</v>
      </c>
      <c r="G64" s="82">
        <f t="shared" ref="G64:M64" si="27">SUM(G65:G72)</f>
        <v>0</v>
      </c>
      <c r="H64" s="82">
        <f t="shared" si="27"/>
        <v>0</v>
      </c>
      <c r="I64" s="82">
        <f t="shared" si="27"/>
        <v>0</v>
      </c>
      <c r="J64" s="82">
        <f t="shared" si="27"/>
        <v>0</v>
      </c>
      <c r="K64" s="82">
        <f t="shared" si="27"/>
        <v>0</v>
      </c>
      <c r="L64" s="82">
        <f t="shared" si="27"/>
        <v>0</v>
      </c>
      <c r="M64" s="83">
        <f t="shared" si="27"/>
        <v>0</v>
      </c>
    </row>
    <row r="65" spans="1:13" x14ac:dyDescent="0.25">
      <c r="A65" s="230"/>
      <c r="B65" s="64"/>
      <c r="C65" s="73">
        <f t="shared" si="26"/>
        <v>0</v>
      </c>
      <c r="D65" s="73">
        <f t="shared" si="15"/>
        <v>0</v>
      </c>
      <c r="E65" s="73">
        <f t="shared" si="16"/>
        <v>0</v>
      </c>
      <c r="F65" s="84"/>
      <c r="G65" s="84"/>
      <c r="H65" s="84"/>
      <c r="I65" s="84"/>
      <c r="J65" s="84"/>
      <c r="K65" s="84"/>
      <c r="L65" s="84"/>
      <c r="M65" s="86"/>
    </row>
    <row r="66" spans="1:13" x14ac:dyDescent="0.25">
      <c r="A66" s="230"/>
      <c r="B66" s="64"/>
      <c r="C66" s="73">
        <f t="shared" si="26"/>
        <v>0</v>
      </c>
      <c r="D66" s="73">
        <f t="shared" si="15"/>
        <v>0</v>
      </c>
      <c r="E66" s="73">
        <f t="shared" si="16"/>
        <v>0</v>
      </c>
      <c r="F66" s="85"/>
      <c r="G66" s="84"/>
      <c r="H66" s="84"/>
      <c r="I66" s="84"/>
      <c r="J66" s="84"/>
      <c r="K66" s="84"/>
      <c r="L66" s="84"/>
      <c r="M66" s="86"/>
    </row>
    <row r="67" spans="1:13" x14ac:dyDescent="0.25">
      <c r="A67" s="230"/>
      <c r="B67" s="64"/>
      <c r="C67" s="73">
        <f t="shared" si="26"/>
        <v>0</v>
      </c>
      <c r="D67" s="73">
        <f t="shared" si="15"/>
        <v>0</v>
      </c>
      <c r="E67" s="73">
        <f t="shared" si="16"/>
        <v>0</v>
      </c>
      <c r="F67" s="84"/>
      <c r="G67" s="84"/>
      <c r="H67" s="84"/>
      <c r="I67" s="84"/>
      <c r="J67" s="84"/>
      <c r="K67" s="84"/>
      <c r="L67" s="84"/>
      <c r="M67" s="86"/>
    </row>
    <row r="68" spans="1:13" x14ac:dyDescent="0.25">
      <c r="A68" s="230"/>
      <c r="B68" s="64"/>
      <c r="C68" s="73">
        <f t="shared" si="26"/>
        <v>0</v>
      </c>
      <c r="D68" s="73">
        <f t="shared" si="15"/>
        <v>0</v>
      </c>
      <c r="E68" s="73">
        <f t="shared" si="16"/>
        <v>0</v>
      </c>
      <c r="F68" s="84"/>
      <c r="G68" s="84"/>
      <c r="H68" s="84"/>
      <c r="I68" s="84"/>
      <c r="J68" s="84"/>
      <c r="K68" s="84"/>
      <c r="L68" s="84"/>
      <c r="M68" s="86"/>
    </row>
    <row r="69" spans="1:13" x14ac:dyDescent="0.25">
      <c r="A69" s="230"/>
      <c r="B69" s="64"/>
      <c r="C69" s="73">
        <f t="shared" si="26"/>
        <v>0</v>
      </c>
      <c r="D69" s="73">
        <f t="shared" ref="D69:D100" si="28">F69+H69+J69+L69</f>
        <v>0</v>
      </c>
      <c r="E69" s="73">
        <f t="shared" ref="E69:E100" si="29">G69+I69+K69+M69</f>
        <v>0</v>
      </c>
      <c r="F69" s="84"/>
      <c r="G69" s="84"/>
      <c r="H69" s="84"/>
      <c r="I69" s="84"/>
      <c r="J69" s="84"/>
      <c r="K69" s="84"/>
      <c r="L69" s="84"/>
      <c r="M69" s="86"/>
    </row>
    <row r="70" spans="1:13" x14ac:dyDescent="0.25">
      <c r="A70" s="230"/>
      <c r="B70" s="64"/>
      <c r="C70" s="73">
        <f t="shared" si="26"/>
        <v>0</v>
      </c>
      <c r="D70" s="73">
        <f t="shared" si="28"/>
        <v>0</v>
      </c>
      <c r="E70" s="73">
        <f t="shared" si="29"/>
        <v>0</v>
      </c>
      <c r="F70" s="84"/>
      <c r="G70" s="84"/>
      <c r="H70" s="84"/>
      <c r="I70" s="84"/>
      <c r="J70" s="84"/>
      <c r="K70" s="84"/>
      <c r="L70" s="84"/>
      <c r="M70" s="86"/>
    </row>
    <row r="71" spans="1:13" x14ac:dyDescent="0.25">
      <c r="A71" s="230"/>
      <c r="B71" s="64"/>
      <c r="C71" s="73">
        <f t="shared" si="26"/>
        <v>0</v>
      </c>
      <c r="D71" s="73">
        <f t="shared" si="28"/>
        <v>0</v>
      </c>
      <c r="E71" s="73">
        <f t="shared" si="29"/>
        <v>0</v>
      </c>
      <c r="F71" s="84"/>
      <c r="G71" s="84"/>
      <c r="H71" s="84"/>
      <c r="I71" s="84"/>
      <c r="J71" s="84"/>
      <c r="K71" s="84"/>
      <c r="L71" s="84"/>
      <c r="M71" s="86"/>
    </row>
    <row r="72" spans="1:13" ht="15.75" thickBot="1" x14ac:dyDescent="0.3">
      <c r="A72" s="231"/>
      <c r="B72" s="87"/>
      <c r="C72" s="79">
        <f t="shared" si="26"/>
        <v>0</v>
      </c>
      <c r="D72" s="79">
        <f t="shared" si="28"/>
        <v>0</v>
      </c>
      <c r="E72" s="79">
        <f t="shared" si="29"/>
        <v>0</v>
      </c>
      <c r="F72" s="88"/>
      <c r="G72" s="88"/>
      <c r="H72" s="88"/>
      <c r="I72" s="88"/>
      <c r="J72" s="88"/>
      <c r="K72" s="88"/>
      <c r="L72" s="88"/>
      <c r="M72" s="89"/>
    </row>
    <row r="73" spans="1:13" x14ac:dyDescent="0.25">
      <c r="A73" s="226">
        <f>[1]List3!A18</f>
        <v>5110</v>
      </c>
      <c r="B73" s="141" t="str">
        <f>[1]List3!B18</f>
        <v>Náklady pořízení dopravních prostředků</v>
      </c>
      <c r="C73" s="69">
        <f>D73+E73</f>
        <v>0</v>
      </c>
      <c r="D73" s="69">
        <f t="shared" si="28"/>
        <v>0</v>
      </c>
      <c r="E73" s="69">
        <f t="shared" si="29"/>
        <v>0</v>
      </c>
      <c r="F73" s="70">
        <f>F74+F75</f>
        <v>0</v>
      </c>
      <c r="G73" s="70">
        <f t="shared" ref="G73:M73" si="30">G74+G75</f>
        <v>0</v>
      </c>
      <c r="H73" s="70">
        <f t="shared" si="30"/>
        <v>0</v>
      </c>
      <c r="I73" s="70">
        <f t="shared" si="30"/>
        <v>0</v>
      </c>
      <c r="J73" s="70">
        <f t="shared" si="30"/>
        <v>0</v>
      </c>
      <c r="K73" s="70">
        <f t="shared" si="30"/>
        <v>0</v>
      </c>
      <c r="L73" s="70">
        <f t="shared" si="30"/>
        <v>0</v>
      </c>
      <c r="M73" s="71">
        <f t="shared" si="30"/>
        <v>0</v>
      </c>
    </row>
    <row r="74" spans="1:13" x14ac:dyDescent="0.25">
      <c r="A74" s="227"/>
      <c r="B74" s="72" t="s">
        <v>70</v>
      </c>
      <c r="C74" s="73">
        <f t="shared" ref="C74:C80" si="31">D74+E74</f>
        <v>0</v>
      </c>
      <c r="D74" s="73">
        <f t="shared" si="28"/>
        <v>0</v>
      </c>
      <c r="E74" s="73">
        <f t="shared" si="29"/>
        <v>0</v>
      </c>
      <c r="F74" s="75"/>
      <c r="G74" s="75"/>
      <c r="H74" s="75"/>
      <c r="I74" s="75"/>
      <c r="J74" s="75"/>
      <c r="K74" s="75"/>
      <c r="L74" s="75"/>
      <c r="M74" s="76"/>
    </row>
    <row r="75" spans="1:13" ht="15.75" thickBot="1" x14ac:dyDescent="0.3">
      <c r="A75" s="228"/>
      <c r="B75" s="78"/>
      <c r="C75" s="79">
        <f t="shared" si="31"/>
        <v>0</v>
      </c>
      <c r="D75" s="79">
        <f t="shared" si="28"/>
        <v>0</v>
      </c>
      <c r="E75" s="79">
        <f t="shared" si="29"/>
        <v>0</v>
      </c>
      <c r="F75" s="80"/>
      <c r="G75" s="80"/>
      <c r="H75" s="80"/>
      <c r="I75" s="80"/>
      <c r="J75" s="80"/>
      <c r="K75" s="80"/>
      <c r="L75" s="80"/>
      <c r="M75" s="81"/>
    </row>
    <row r="76" spans="1:13" x14ac:dyDescent="0.25">
      <c r="A76" s="229">
        <f>[1]List3!A19</f>
        <v>6110</v>
      </c>
      <c r="B76" s="140" t="str">
        <f>[1]List3!B19</f>
        <v>Náklady pořízení dopravních prostředků</v>
      </c>
      <c r="C76" s="69">
        <f t="shared" si="31"/>
        <v>0</v>
      </c>
      <c r="D76" s="69">
        <f t="shared" si="28"/>
        <v>0</v>
      </c>
      <c r="E76" s="69">
        <f t="shared" si="29"/>
        <v>0</v>
      </c>
      <c r="F76" s="82">
        <f>SUM(F77:F80)</f>
        <v>0</v>
      </c>
      <c r="G76" s="82">
        <f t="shared" ref="G76:M76" si="32">SUM(G77:G80)</f>
        <v>0</v>
      </c>
      <c r="H76" s="82">
        <f t="shared" si="32"/>
        <v>0</v>
      </c>
      <c r="I76" s="82">
        <f t="shared" si="32"/>
        <v>0</v>
      </c>
      <c r="J76" s="82">
        <f t="shared" si="32"/>
        <v>0</v>
      </c>
      <c r="K76" s="82">
        <f t="shared" si="32"/>
        <v>0</v>
      </c>
      <c r="L76" s="82">
        <f t="shared" si="32"/>
        <v>0</v>
      </c>
      <c r="M76" s="83">
        <f t="shared" si="32"/>
        <v>0</v>
      </c>
    </row>
    <row r="77" spans="1:13" x14ac:dyDescent="0.25">
      <c r="A77" s="230"/>
      <c r="B77" s="64" t="s">
        <v>73</v>
      </c>
      <c r="C77" s="73">
        <f t="shared" si="31"/>
        <v>0</v>
      </c>
      <c r="D77" s="73">
        <f t="shared" si="28"/>
        <v>0</v>
      </c>
      <c r="E77" s="73">
        <f t="shared" si="29"/>
        <v>0</v>
      </c>
      <c r="F77" s="84"/>
      <c r="G77" s="84"/>
      <c r="H77" s="84"/>
      <c r="I77" s="84"/>
      <c r="J77" s="84"/>
      <c r="K77" s="84"/>
      <c r="L77" s="84"/>
      <c r="M77" s="86"/>
    </row>
    <row r="78" spans="1:13" x14ac:dyDescent="0.25">
      <c r="A78" s="230"/>
      <c r="B78" s="64"/>
      <c r="C78" s="73">
        <f t="shared" si="31"/>
        <v>0</v>
      </c>
      <c r="D78" s="73">
        <f t="shared" si="28"/>
        <v>0</v>
      </c>
      <c r="E78" s="73">
        <f t="shared" si="29"/>
        <v>0</v>
      </c>
      <c r="F78" s="84"/>
      <c r="G78" s="84"/>
      <c r="H78" s="84"/>
      <c r="I78" s="84"/>
      <c r="J78" s="84"/>
      <c r="K78" s="84"/>
      <c r="L78" s="84"/>
      <c r="M78" s="86"/>
    </row>
    <row r="79" spans="1:13" x14ac:dyDescent="0.25">
      <c r="A79" s="230"/>
      <c r="B79" s="64"/>
      <c r="C79" s="73">
        <f t="shared" si="31"/>
        <v>0</v>
      </c>
      <c r="D79" s="73">
        <f t="shared" si="28"/>
        <v>0</v>
      </c>
      <c r="E79" s="73">
        <f t="shared" si="29"/>
        <v>0</v>
      </c>
      <c r="F79" s="84"/>
      <c r="G79" s="84"/>
      <c r="H79" s="84"/>
      <c r="I79" s="84"/>
      <c r="J79" s="84"/>
      <c r="K79" s="84"/>
      <c r="L79" s="84"/>
      <c r="M79" s="86"/>
    </row>
    <row r="80" spans="1:13" ht="15.75" thickBot="1" x14ac:dyDescent="0.3">
      <c r="A80" s="231"/>
      <c r="B80" s="87"/>
      <c r="C80" s="79">
        <f t="shared" si="31"/>
        <v>0</v>
      </c>
      <c r="D80" s="79">
        <f t="shared" si="28"/>
        <v>0</v>
      </c>
      <c r="E80" s="79">
        <f t="shared" si="29"/>
        <v>0</v>
      </c>
      <c r="F80" s="88"/>
      <c r="G80" s="88"/>
      <c r="H80" s="88"/>
      <c r="I80" s="88"/>
      <c r="J80" s="88"/>
      <c r="K80" s="88"/>
      <c r="L80" s="88"/>
      <c r="M80" s="89"/>
    </row>
    <row r="81" spans="1:13" x14ac:dyDescent="0.25">
      <c r="A81" s="226">
        <f>[1]List3!A20</f>
        <v>5112</v>
      </c>
      <c r="B81" s="141" t="str">
        <f>[1]List3!B20</f>
        <v>Náklady pořízení strojů, zařízení ICT</v>
      </c>
      <c r="C81" s="69">
        <f>D81+E81</f>
        <v>0</v>
      </c>
      <c r="D81" s="69">
        <f t="shared" si="28"/>
        <v>0</v>
      </c>
      <c r="E81" s="69">
        <f t="shared" si="29"/>
        <v>0</v>
      </c>
      <c r="F81" s="70">
        <f>SUM(F82:F85)</f>
        <v>0</v>
      </c>
      <c r="G81" s="70">
        <f t="shared" ref="G81:M81" si="33">SUM(G82:G85)</f>
        <v>0</v>
      </c>
      <c r="H81" s="70">
        <f t="shared" si="33"/>
        <v>0</v>
      </c>
      <c r="I81" s="70">
        <f t="shared" si="33"/>
        <v>0</v>
      </c>
      <c r="J81" s="70">
        <f t="shared" si="33"/>
        <v>0</v>
      </c>
      <c r="K81" s="70">
        <f t="shared" si="33"/>
        <v>0</v>
      </c>
      <c r="L81" s="70">
        <f t="shared" si="33"/>
        <v>0</v>
      </c>
      <c r="M81" s="71">
        <f t="shared" si="33"/>
        <v>0</v>
      </c>
    </row>
    <row r="82" spans="1:13" x14ac:dyDescent="0.25">
      <c r="A82" s="227"/>
      <c r="B82" s="95" t="s">
        <v>70</v>
      </c>
      <c r="C82" s="73">
        <f t="shared" ref="C82:C90" si="34">D82+E82</f>
        <v>0</v>
      </c>
      <c r="D82" s="73">
        <f t="shared" si="28"/>
        <v>0</v>
      </c>
      <c r="E82" s="73">
        <f t="shared" si="29"/>
        <v>0</v>
      </c>
      <c r="F82" s="96"/>
      <c r="G82" s="96"/>
      <c r="H82" s="96"/>
      <c r="I82" s="96"/>
      <c r="J82" s="96"/>
      <c r="K82" s="96"/>
      <c r="L82" s="96"/>
      <c r="M82" s="97"/>
    </row>
    <row r="83" spans="1:13" x14ac:dyDescent="0.25">
      <c r="A83" s="227"/>
      <c r="B83" s="95"/>
      <c r="C83" s="73">
        <f t="shared" si="34"/>
        <v>0</v>
      </c>
      <c r="D83" s="73">
        <f t="shared" si="28"/>
        <v>0</v>
      </c>
      <c r="E83" s="73">
        <f t="shared" si="29"/>
        <v>0</v>
      </c>
      <c r="F83" s="96"/>
      <c r="G83" s="96"/>
      <c r="H83" s="96"/>
      <c r="I83" s="96"/>
      <c r="J83" s="96"/>
      <c r="K83" s="96"/>
      <c r="L83" s="96"/>
      <c r="M83" s="97"/>
    </row>
    <row r="84" spans="1:13" x14ac:dyDescent="0.25">
      <c r="A84" s="227"/>
      <c r="B84" s="95"/>
      <c r="C84" s="73">
        <f t="shared" si="34"/>
        <v>0</v>
      </c>
      <c r="D84" s="73">
        <f t="shared" si="28"/>
        <v>0</v>
      </c>
      <c r="E84" s="73">
        <f t="shared" si="29"/>
        <v>0</v>
      </c>
      <c r="F84" s="96"/>
      <c r="G84" s="96"/>
      <c r="H84" s="96"/>
      <c r="I84" s="96"/>
      <c r="J84" s="96"/>
      <c r="K84" s="96"/>
      <c r="L84" s="96"/>
      <c r="M84" s="97"/>
    </row>
    <row r="85" spans="1:13" ht="15.75" thickBot="1" x14ac:dyDescent="0.3">
      <c r="A85" s="228"/>
      <c r="B85" s="101"/>
      <c r="C85" s="79">
        <f t="shared" si="34"/>
        <v>0</v>
      </c>
      <c r="D85" s="79">
        <f t="shared" si="28"/>
        <v>0</v>
      </c>
      <c r="E85" s="79">
        <f t="shared" si="29"/>
        <v>0</v>
      </c>
      <c r="F85" s="102"/>
      <c r="G85" s="102"/>
      <c r="H85" s="102"/>
      <c r="I85" s="102"/>
      <c r="J85" s="102"/>
      <c r="K85" s="102"/>
      <c r="L85" s="102"/>
      <c r="M85" s="103"/>
    </row>
    <row r="86" spans="1:13" x14ac:dyDescent="0.25">
      <c r="A86" s="229">
        <f>[1]List3!A21</f>
        <v>6112</v>
      </c>
      <c r="B86" s="140" t="str">
        <f>[1]List3!B21</f>
        <v>Náklady pořízení strojů, zařízení ICT</v>
      </c>
      <c r="C86" s="69">
        <f t="shared" si="34"/>
        <v>0</v>
      </c>
      <c r="D86" s="69">
        <f t="shared" si="28"/>
        <v>0</v>
      </c>
      <c r="E86" s="69">
        <f t="shared" si="29"/>
        <v>0</v>
      </c>
      <c r="F86" s="82">
        <f>SUM(F87:F90)</f>
        <v>0</v>
      </c>
      <c r="G86" s="82">
        <f t="shared" ref="G86:M86" si="35">SUM(G87:G90)</f>
        <v>0</v>
      </c>
      <c r="H86" s="82">
        <f t="shared" si="35"/>
        <v>0</v>
      </c>
      <c r="I86" s="82">
        <f t="shared" si="35"/>
        <v>0</v>
      </c>
      <c r="J86" s="82">
        <f t="shared" si="35"/>
        <v>0</v>
      </c>
      <c r="K86" s="82">
        <f t="shared" si="35"/>
        <v>0</v>
      </c>
      <c r="L86" s="82">
        <f t="shared" si="35"/>
        <v>0</v>
      </c>
      <c r="M86" s="83">
        <f t="shared" si="35"/>
        <v>0</v>
      </c>
    </row>
    <row r="87" spans="1:13" x14ac:dyDescent="0.25">
      <c r="A87" s="230"/>
      <c r="B87" s="65" t="s">
        <v>70</v>
      </c>
      <c r="C87" s="73">
        <f t="shared" si="34"/>
        <v>0</v>
      </c>
      <c r="D87" s="73">
        <f t="shared" si="28"/>
        <v>0</v>
      </c>
      <c r="E87" s="73">
        <f t="shared" si="29"/>
        <v>0</v>
      </c>
      <c r="F87" s="104"/>
      <c r="G87" s="104"/>
      <c r="H87" s="104"/>
      <c r="I87" s="104"/>
      <c r="J87" s="104"/>
      <c r="K87" s="104"/>
      <c r="L87" s="104"/>
      <c r="M87" s="105"/>
    </row>
    <row r="88" spans="1:13" x14ac:dyDescent="0.25">
      <c r="A88" s="230"/>
      <c r="B88" s="65"/>
      <c r="C88" s="73">
        <f t="shared" si="34"/>
        <v>0</v>
      </c>
      <c r="D88" s="73">
        <f t="shared" si="28"/>
        <v>0</v>
      </c>
      <c r="E88" s="73">
        <f t="shared" si="29"/>
        <v>0</v>
      </c>
      <c r="F88" s="104"/>
      <c r="G88" s="104"/>
      <c r="H88" s="104"/>
      <c r="I88" s="104"/>
      <c r="J88" s="104"/>
      <c r="K88" s="104"/>
      <c r="L88" s="104"/>
      <c r="M88" s="105"/>
    </row>
    <row r="89" spans="1:13" x14ac:dyDescent="0.25">
      <c r="A89" s="230"/>
      <c r="B89" s="65"/>
      <c r="C89" s="73">
        <f t="shared" si="34"/>
        <v>0</v>
      </c>
      <c r="D89" s="73">
        <f t="shared" si="28"/>
        <v>0</v>
      </c>
      <c r="E89" s="73">
        <f t="shared" si="29"/>
        <v>0</v>
      </c>
      <c r="F89" s="104"/>
      <c r="G89" s="104"/>
      <c r="H89" s="104"/>
      <c r="I89" s="104"/>
      <c r="J89" s="104"/>
      <c r="K89" s="104"/>
      <c r="L89" s="104"/>
      <c r="M89" s="105"/>
    </row>
    <row r="90" spans="1:13" ht="15.75" thickBot="1" x14ac:dyDescent="0.3">
      <c r="A90" s="242"/>
      <c r="B90" s="66"/>
      <c r="C90" s="91">
        <f t="shared" si="34"/>
        <v>0</v>
      </c>
      <c r="D90" s="91">
        <f t="shared" si="28"/>
        <v>0</v>
      </c>
      <c r="E90" s="91">
        <f t="shared" si="29"/>
        <v>0</v>
      </c>
      <c r="F90" s="106"/>
      <c r="G90" s="106"/>
      <c r="H90" s="106"/>
      <c r="I90" s="106"/>
      <c r="J90" s="106"/>
      <c r="K90" s="106"/>
      <c r="L90" s="106"/>
      <c r="M90" s="107"/>
    </row>
    <row r="91" spans="1:13" x14ac:dyDescent="0.25">
      <c r="A91" s="239">
        <f>[1]List3!A22</f>
        <v>5114</v>
      </c>
      <c r="B91" s="141" t="str">
        <f>[1]List3!B22</f>
        <v>Náklady pořízení strojů, zařízení jiných než ICT</v>
      </c>
      <c r="C91" s="69">
        <f>D91+E91</f>
        <v>0</v>
      </c>
      <c r="D91" s="69">
        <f t="shared" si="28"/>
        <v>0</v>
      </c>
      <c r="E91" s="69">
        <f t="shared" si="29"/>
        <v>0</v>
      </c>
      <c r="F91" s="70">
        <f>SUM(F92:F97)</f>
        <v>0</v>
      </c>
      <c r="G91" s="70">
        <f t="shared" ref="G91:M91" si="36">SUM(G92:G97)</f>
        <v>0</v>
      </c>
      <c r="H91" s="70">
        <f t="shared" si="36"/>
        <v>0</v>
      </c>
      <c r="I91" s="70">
        <f t="shared" si="36"/>
        <v>0</v>
      </c>
      <c r="J91" s="70">
        <f t="shared" si="36"/>
        <v>0</v>
      </c>
      <c r="K91" s="70">
        <f t="shared" si="36"/>
        <v>0</v>
      </c>
      <c r="L91" s="70">
        <f t="shared" si="36"/>
        <v>0</v>
      </c>
      <c r="M91" s="71">
        <f t="shared" si="36"/>
        <v>0</v>
      </c>
    </row>
    <row r="92" spans="1:13" x14ac:dyDescent="0.25">
      <c r="A92" s="240"/>
      <c r="B92" s="95"/>
      <c r="C92" s="73">
        <f t="shared" ref="C92:C106" si="37">D92+E92</f>
        <v>0</v>
      </c>
      <c r="D92" s="73">
        <f t="shared" si="28"/>
        <v>0</v>
      </c>
      <c r="E92" s="73">
        <f t="shared" si="29"/>
        <v>0</v>
      </c>
      <c r="F92" s="96"/>
      <c r="G92" s="96"/>
      <c r="H92" s="96"/>
      <c r="I92" s="96"/>
      <c r="J92" s="96"/>
      <c r="K92" s="96"/>
      <c r="L92" s="96"/>
      <c r="M92" s="97"/>
    </row>
    <row r="93" spans="1:13" x14ac:dyDescent="0.25">
      <c r="A93" s="240"/>
      <c r="B93" s="95"/>
      <c r="C93" s="73">
        <f t="shared" si="37"/>
        <v>0</v>
      </c>
      <c r="D93" s="73">
        <f t="shared" si="28"/>
        <v>0</v>
      </c>
      <c r="E93" s="73">
        <f t="shared" si="29"/>
        <v>0</v>
      </c>
      <c r="F93" s="96"/>
      <c r="G93" s="96"/>
      <c r="H93" s="96"/>
      <c r="I93" s="96"/>
      <c r="J93" s="96"/>
      <c r="K93" s="96"/>
      <c r="L93" s="96"/>
      <c r="M93" s="97"/>
    </row>
    <row r="94" spans="1:13" x14ac:dyDescent="0.25">
      <c r="A94" s="240"/>
      <c r="B94" s="95"/>
      <c r="C94" s="73">
        <f t="shared" si="37"/>
        <v>0</v>
      </c>
      <c r="D94" s="73">
        <f t="shared" si="28"/>
        <v>0</v>
      </c>
      <c r="E94" s="73">
        <f t="shared" si="29"/>
        <v>0</v>
      </c>
      <c r="F94" s="96"/>
      <c r="G94" s="96"/>
      <c r="H94" s="96"/>
      <c r="I94" s="96"/>
      <c r="J94" s="96"/>
      <c r="K94" s="96"/>
      <c r="L94" s="96"/>
      <c r="M94" s="97"/>
    </row>
    <row r="95" spans="1:13" x14ac:dyDescent="0.25">
      <c r="A95" s="240"/>
      <c r="B95" s="95"/>
      <c r="C95" s="73">
        <f t="shared" si="37"/>
        <v>0</v>
      </c>
      <c r="D95" s="73">
        <f t="shared" si="28"/>
        <v>0</v>
      </c>
      <c r="E95" s="73">
        <f t="shared" si="29"/>
        <v>0</v>
      </c>
      <c r="F95" s="96"/>
      <c r="G95" s="96"/>
      <c r="H95" s="96"/>
      <c r="I95" s="96"/>
      <c r="J95" s="96"/>
      <c r="K95" s="96"/>
      <c r="L95" s="96"/>
      <c r="M95" s="97"/>
    </row>
    <row r="96" spans="1:13" x14ac:dyDescent="0.25">
      <c r="A96" s="240"/>
      <c r="B96" s="95"/>
      <c r="C96" s="73">
        <f t="shared" si="37"/>
        <v>0</v>
      </c>
      <c r="D96" s="73">
        <f t="shared" si="28"/>
        <v>0</v>
      </c>
      <c r="E96" s="73">
        <f t="shared" si="29"/>
        <v>0</v>
      </c>
      <c r="F96" s="96"/>
      <c r="G96" s="96"/>
      <c r="H96" s="96"/>
      <c r="I96" s="96"/>
      <c r="J96" s="96"/>
      <c r="K96" s="96"/>
      <c r="L96" s="96"/>
      <c r="M96" s="97"/>
    </row>
    <row r="97" spans="1:13" ht="15.75" thickBot="1" x14ac:dyDescent="0.3">
      <c r="A97" s="241"/>
      <c r="B97" s="101"/>
      <c r="C97" s="79">
        <f t="shared" si="37"/>
        <v>0</v>
      </c>
      <c r="D97" s="79">
        <f t="shared" si="28"/>
        <v>0</v>
      </c>
      <c r="E97" s="79">
        <f t="shared" si="29"/>
        <v>0</v>
      </c>
      <c r="F97" s="108"/>
      <c r="G97" s="108"/>
      <c r="H97" s="108"/>
      <c r="I97" s="108"/>
      <c r="J97" s="108"/>
      <c r="K97" s="108"/>
      <c r="L97" s="108"/>
      <c r="M97" s="109"/>
    </row>
    <row r="98" spans="1:13" x14ac:dyDescent="0.25">
      <c r="A98" s="229">
        <f>[1]List3!A23</f>
        <v>6114</v>
      </c>
      <c r="B98" s="94" t="str">
        <f>[1]List3!B23</f>
        <v>Náklady pořízení strojů, zařízení jiných než ICT</v>
      </c>
      <c r="C98" s="69">
        <f t="shared" si="37"/>
        <v>0</v>
      </c>
      <c r="D98" s="69">
        <f t="shared" si="28"/>
        <v>0</v>
      </c>
      <c r="E98" s="69">
        <f t="shared" si="29"/>
        <v>0</v>
      </c>
      <c r="F98" s="82">
        <f>SUM(F99:F106)</f>
        <v>0</v>
      </c>
      <c r="G98" s="82">
        <f t="shared" ref="G98:M98" si="38">SUM(G99:G106)</f>
        <v>0</v>
      </c>
      <c r="H98" s="82">
        <f t="shared" si="38"/>
        <v>0</v>
      </c>
      <c r="I98" s="82">
        <f t="shared" si="38"/>
        <v>0</v>
      </c>
      <c r="J98" s="82">
        <f t="shared" si="38"/>
        <v>0</v>
      </c>
      <c r="K98" s="82">
        <f t="shared" si="38"/>
        <v>0</v>
      </c>
      <c r="L98" s="82">
        <f t="shared" si="38"/>
        <v>0</v>
      </c>
      <c r="M98" s="83">
        <f t="shared" si="38"/>
        <v>0</v>
      </c>
    </row>
    <row r="99" spans="1:13" x14ac:dyDescent="0.25">
      <c r="A99" s="230" t="str">
        <f>[1]List3!A29</f>
        <v>013D31300</v>
      </c>
      <c r="B99" s="65"/>
      <c r="C99" s="73">
        <f t="shared" si="37"/>
        <v>0</v>
      </c>
      <c r="D99" s="73">
        <f t="shared" si="28"/>
        <v>0</v>
      </c>
      <c r="E99" s="73">
        <f t="shared" si="29"/>
        <v>0</v>
      </c>
      <c r="F99" s="104"/>
      <c r="G99" s="104"/>
      <c r="H99" s="104"/>
      <c r="I99" s="104"/>
      <c r="J99" s="104"/>
      <c r="K99" s="104"/>
      <c r="L99" s="104"/>
      <c r="M99" s="105"/>
    </row>
    <row r="100" spans="1:13" x14ac:dyDescent="0.25">
      <c r="A100" s="230" t="str">
        <f>[1]List3!A30</f>
        <v>113D31200</v>
      </c>
      <c r="B100" s="110"/>
      <c r="C100" s="111">
        <f t="shared" si="37"/>
        <v>0</v>
      </c>
      <c r="D100" s="73">
        <f t="shared" si="28"/>
        <v>0</v>
      </c>
      <c r="E100" s="73">
        <f t="shared" si="29"/>
        <v>0</v>
      </c>
      <c r="F100" s="112"/>
      <c r="G100" s="112"/>
      <c r="H100" s="112"/>
      <c r="I100" s="112"/>
      <c r="J100" s="112"/>
      <c r="K100" s="112"/>
      <c r="L100" s="112"/>
      <c r="M100" s="113"/>
    </row>
    <row r="101" spans="1:13" x14ac:dyDescent="0.25">
      <c r="A101" s="230"/>
      <c r="B101" s="65"/>
      <c r="C101" s="73">
        <f t="shared" si="37"/>
        <v>0</v>
      </c>
      <c r="D101" s="73">
        <f t="shared" ref="D101:D106" si="39">F101+H101+J101+L101</f>
        <v>0</v>
      </c>
      <c r="E101" s="73">
        <f t="shared" ref="E101:E106" si="40">G101+I101+K101+M101</f>
        <v>0</v>
      </c>
      <c r="F101" s="104"/>
      <c r="G101" s="104"/>
      <c r="H101" s="104"/>
      <c r="I101" s="104"/>
      <c r="J101" s="104"/>
      <c r="K101" s="104"/>
      <c r="L101" s="104"/>
      <c r="M101" s="105"/>
    </row>
    <row r="102" spans="1:13" x14ac:dyDescent="0.25">
      <c r="A102" s="230"/>
      <c r="B102" s="65"/>
      <c r="C102" s="73">
        <f t="shared" si="37"/>
        <v>0</v>
      </c>
      <c r="D102" s="73">
        <f t="shared" si="39"/>
        <v>0</v>
      </c>
      <c r="E102" s="73">
        <f t="shared" si="40"/>
        <v>0</v>
      </c>
      <c r="F102" s="104"/>
      <c r="G102" s="104"/>
      <c r="H102" s="104"/>
      <c r="I102" s="104"/>
      <c r="J102" s="104"/>
      <c r="K102" s="104"/>
      <c r="L102" s="104"/>
      <c r="M102" s="105"/>
    </row>
    <row r="103" spans="1:13" x14ac:dyDescent="0.25">
      <c r="A103" s="230"/>
      <c r="B103" s="65"/>
      <c r="C103" s="73">
        <f t="shared" si="37"/>
        <v>0</v>
      </c>
      <c r="D103" s="73">
        <f t="shared" si="39"/>
        <v>0</v>
      </c>
      <c r="E103" s="73">
        <f t="shared" si="40"/>
        <v>0</v>
      </c>
      <c r="F103" s="104"/>
      <c r="G103" s="104"/>
      <c r="H103" s="104"/>
      <c r="I103" s="104"/>
      <c r="J103" s="104"/>
      <c r="K103" s="104"/>
      <c r="L103" s="104"/>
      <c r="M103" s="105"/>
    </row>
    <row r="104" spans="1:13" x14ac:dyDescent="0.25">
      <c r="A104" s="230"/>
      <c r="B104" s="65"/>
      <c r="C104" s="73">
        <f t="shared" si="37"/>
        <v>0</v>
      </c>
      <c r="D104" s="73">
        <f t="shared" si="39"/>
        <v>0</v>
      </c>
      <c r="E104" s="73">
        <f t="shared" si="40"/>
        <v>0</v>
      </c>
      <c r="F104" s="104"/>
      <c r="G104" s="104"/>
      <c r="H104" s="104"/>
      <c r="I104" s="104"/>
      <c r="J104" s="104"/>
      <c r="K104" s="104"/>
      <c r="L104" s="104"/>
      <c r="M104" s="105"/>
    </row>
    <row r="105" spans="1:13" x14ac:dyDescent="0.25">
      <c r="A105" s="230"/>
      <c r="B105" s="65"/>
      <c r="C105" s="73">
        <f t="shared" si="37"/>
        <v>0</v>
      </c>
      <c r="D105" s="73">
        <f t="shared" si="39"/>
        <v>0</v>
      </c>
      <c r="E105" s="73">
        <f t="shared" si="40"/>
        <v>0</v>
      </c>
      <c r="F105" s="104"/>
      <c r="G105" s="104"/>
      <c r="H105" s="104"/>
      <c r="I105" s="104"/>
      <c r="J105" s="104"/>
      <c r="K105" s="104"/>
      <c r="L105" s="104"/>
      <c r="M105" s="105"/>
    </row>
    <row r="106" spans="1:13" ht="15.75" thickBot="1" x14ac:dyDescent="0.3">
      <c r="A106" s="231"/>
      <c r="B106" s="114"/>
      <c r="C106" s="79">
        <f t="shared" si="37"/>
        <v>0</v>
      </c>
      <c r="D106" s="79">
        <f t="shared" si="39"/>
        <v>0</v>
      </c>
      <c r="E106" s="79">
        <f t="shared" si="40"/>
        <v>0</v>
      </c>
      <c r="F106" s="115"/>
      <c r="G106" s="115"/>
      <c r="H106" s="115"/>
      <c r="I106" s="115"/>
      <c r="J106" s="115"/>
      <c r="K106" s="115"/>
      <c r="L106" s="115"/>
      <c r="M106" s="116"/>
    </row>
    <row r="107" spans="1:13" ht="15.75" thickBot="1" x14ac:dyDescent="0.3">
      <c r="A107" s="117"/>
      <c r="B107" s="117"/>
      <c r="C107" s="118"/>
      <c r="D107" s="118"/>
      <c r="E107" s="118"/>
      <c r="F107" s="117"/>
      <c r="G107" s="117"/>
      <c r="H107" s="117"/>
      <c r="I107" s="117"/>
      <c r="J107" s="117"/>
      <c r="K107" s="117"/>
      <c r="L107" s="117"/>
      <c r="M107" s="117"/>
    </row>
    <row r="108" spans="1:13" x14ac:dyDescent="0.25">
      <c r="A108" s="119" t="s">
        <v>74</v>
      </c>
      <c r="B108" s="142" t="s">
        <v>75</v>
      </c>
      <c r="C108" s="69">
        <f t="shared" ref="C108:M108" si="41">C4+C12+C21+C31+C38+C46+C61+C73+C81+C91</f>
        <v>0</v>
      </c>
      <c r="D108" s="69">
        <f t="shared" si="41"/>
        <v>0</v>
      </c>
      <c r="E108" s="69">
        <f t="shared" si="41"/>
        <v>0</v>
      </c>
      <c r="F108" s="82">
        <f t="shared" si="41"/>
        <v>0</v>
      </c>
      <c r="G108" s="82">
        <f t="shared" si="41"/>
        <v>0</v>
      </c>
      <c r="H108" s="82">
        <f t="shared" si="41"/>
        <v>0</v>
      </c>
      <c r="I108" s="82">
        <f t="shared" si="41"/>
        <v>0</v>
      </c>
      <c r="J108" s="82">
        <f t="shared" si="41"/>
        <v>0</v>
      </c>
      <c r="K108" s="82">
        <f t="shared" si="41"/>
        <v>0</v>
      </c>
      <c r="L108" s="82">
        <f t="shared" si="41"/>
        <v>0</v>
      </c>
      <c r="M108" s="83">
        <f t="shared" si="41"/>
        <v>0</v>
      </c>
    </row>
    <row r="109" spans="1:13" x14ac:dyDescent="0.25">
      <c r="A109" s="120" t="s">
        <v>76</v>
      </c>
      <c r="B109" s="143" t="s">
        <v>77</v>
      </c>
      <c r="C109" s="121">
        <f>C7+C15+C24+C34+C41+C49+C64+C76+C86+C98</f>
        <v>0</v>
      </c>
      <c r="D109" s="121">
        <f>D7+D15+D24+D34+D41+D49+D64+D76+D86+D98</f>
        <v>0</v>
      </c>
      <c r="E109" s="121">
        <f>E7+E15+E24+E34+E41+E49+E64+E76+E86+E98</f>
        <v>0</v>
      </c>
      <c r="F109" s="122">
        <f>F7+F15+F24+F34+F41+F49+F64+F76+F86+F98+F58</f>
        <v>0</v>
      </c>
      <c r="G109" s="122">
        <f t="shared" ref="G109:M109" si="42">G7+G15+G24+G34+G41+G49+G64+G76+G86+G98</f>
        <v>0</v>
      </c>
      <c r="H109" s="122">
        <f t="shared" si="42"/>
        <v>0</v>
      </c>
      <c r="I109" s="122">
        <f t="shared" si="42"/>
        <v>0</v>
      </c>
      <c r="J109" s="122">
        <f t="shared" si="42"/>
        <v>0</v>
      </c>
      <c r="K109" s="122">
        <f t="shared" si="42"/>
        <v>0</v>
      </c>
      <c r="L109" s="122">
        <f t="shared" si="42"/>
        <v>0</v>
      </c>
      <c r="M109" s="123">
        <f t="shared" si="42"/>
        <v>0</v>
      </c>
    </row>
    <row r="110" spans="1:13" ht="15.75" thickBot="1" x14ac:dyDescent="0.3">
      <c r="A110" s="124" t="s">
        <v>78</v>
      </c>
      <c r="B110" s="144" t="s">
        <v>79</v>
      </c>
      <c r="C110" s="125">
        <f>SUM(C108:C109)</f>
        <v>0</v>
      </c>
      <c r="D110" s="125">
        <f t="shared" ref="D110:M110" si="43">SUM(D108:D109)</f>
        <v>0</v>
      </c>
      <c r="E110" s="125">
        <f t="shared" si="43"/>
        <v>0</v>
      </c>
      <c r="F110" s="126">
        <f t="shared" si="43"/>
        <v>0</v>
      </c>
      <c r="G110" s="126">
        <f t="shared" si="43"/>
        <v>0</v>
      </c>
      <c r="H110" s="126">
        <f t="shared" si="43"/>
        <v>0</v>
      </c>
      <c r="I110" s="126">
        <f t="shared" si="43"/>
        <v>0</v>
      </c>
      <c r="J110" s="126">
        <f t="shared" si="43"/>
        <v>0</v>
      </c>
      <c r="K110" s="126">
        <f t="shared" si="43"/>
        <v>0</v>
      </c>
      <c r="L110" s="126">
        <f t="shared" si="43"/>
        <v>0</v>
      </c>
      <c r="M110" s="127">
        <f t="shared" si="43"/>
        <v>0</v>
      </c>
    </row>
    <row r="111" spans="1:13" x14ac:dyDescent="0.25">
      <c r="A111" s="117"/>
      <c r="B111" s="117"/>
      <c r="C111" s="118"/>
      <c r="D111" s="118"/>
      <c r="E111" s="118"/>
      <c r="F111" s="117"/>
      <c r="G111" s="117"/>
      <c r="H111" s="117"/>
      <c r="I111" s="117"/>
      <c r="J111" s="117"/>
      <c r="K111" s="117"/>
      <c r="L111" s="117"/>
      <c r="M111" s="117"/>
    </row>
    <row r="112" spans="1:13" ht="15.75" thickBot="1" x14ac:dyDescent="0.3">
      <c r="A112" s="128" t="s">
        <v>80</v>
      </c>
      <c r="B112" s="129"/>
      <c r="C112" s="118"/>
      <c r="D112" s="118"/>
      <c r="E112" s="118"/>
      <c r="F112" s="117"/>
      <c r="G112" s="117"/>
      <c r="H112" s="117"/>
      <c r="I112" s="117"/>
      <c r="J112" s="117"/>
      <c r="K112" s="117"/>
      <c r="L112" s="117"/>
      <c r="M112" s="117"/>
    </row>
    <row r="113" spans="1:13" x14ac:dyDescent="0.25">
      <c r="A113" s="119" t="s">
        <v>81</v>
      </c>
      <c r="B113" s="142" t="s">
        <v>82</v>
      </c>
      <c r="C113" s="69">
        <f t="shared" ref="C113:C116" si="44">D113+E113</f>
        <v>0</v>
      </c>
      <c r="D113" s="69">
        <f>F113+H113+J113+L113</f>
        <v>0</v>
      </c>
      <c r="E113" s="130"/>
      <c r="F113" s="131"/>
      <c r="G113" s="132"/>
      <c r="H113" s="131"/>
      <c r="I113" s="132"/>
      <c r="J113" s="131"/>
      <c r="K113" s="132"/>
      <c r="L113" s="131"/>
      <c r="M113" s="133"/>
    </row>
    <row r="114" spans="1:13" x14ac:dyDescent="0.25">
      <c r="A114" s="120" t="s">
        <v>83</v>
      </c>
      <c r="B114" s="143" t="s">
        <v>84</v>
      </c>
      <c r="C114" s="121">
        <f t="shared" si="44"/>
        <v>0</v>
      </c>
      <c r="D114" s="134">
        <f>F114+H114+J114+L114</f>
        <v>0</v>
      </c>
      <c r="E114" s="121">
        <f>G114+I114+K114+M114</f>
        <v>0</v>
      </c>
      <c r="F114" s="135"/>
      <c r="G114" s="135"/>
      <c r="H114" s="135"/>
      <c r="I114" s="135"/>
      <c r="J114" s="135"/>
      <c r="K114" s="135"/>
      <c r="L114" s="135"/>
      <c r="M114" s="136"/>
    </row>
    <row r="115" spans="1:13" x14ac:dyDescent="0.25">
      <c r="A115" s="120" t="s">
        <v>85</v>
      </c>
      <c r="B115" s="143" t="s">
        <v>86</v>
      </c>
      <c r="C115" s="121">
        <f t="shared" si="44"/>
        <v>0</v>
      </c>
      <c r="D115" s="134">
        <f>F115+H115+J115+L115</f>
        <v>0</v>
      </c>
      <c r="E115" s="121">
        <f>G115+I115+K115+M115</f>
        <v>0</v>
      </c>
      <c r="F115" s="135"/>
      <c r="G115" s="135"/>
      <c r="H115" s="135"/>
      <c r="I115" s="135"/>
      <c r="J115" s="135"/>
      <c r="K115" s="135"/>
      <c r="L115" s="135"/>
      <c r="M115" s="136"/>
    </row>
    <row r="116" spans="1:13" x14ac:dyDescent="0.25">
      <c r="A116" s="120" t="s">
        <v>87</v>
      </c>
      <c r="B116" s="143" t="s">
        <v>88</v>
      </c>
      <c r="C116" s="121">
        <f t="shared" si="44"/>
        <v>0</v>
      </c>
      <c r="D116" s="134">
        <f>F116+H116+J116+L116</f>
        <v>0</v>
      </c>
      <c r="E116" s="121">
        <f>G116+I116+K116+M116</f>
        <v>0</v>
      </c>
      <c r="F116" s="135"/>
      <c r="G116" s="135"/>
      <c r="H116" s="135"/>
      <c r="I116" s="135"/>
      <c r="J116" s="135"/>
      <c r="K116" s="135"/>
      <c r="L116" s="135"/>
      <c r="M116" s="136"/>
    </row>
    <row r="117" spans="1:13" ht="15.75" thickBot="1" x14ac:dyDescent="0.3">
      <c r="A117" s="124" t="s">
        <v>89</v>
      </c>
      <c r="B117" s="144" t="s">
        <v>90</v>
      </c>
      <c r="C117" s="125">
        <f>SUM(C113:C116)</f>
        <v>0</v>
      </c>
      <c r="D117" s="125">
        <f t="shared" ref="D117:M117" si="45">SUM(D113:D116)</f>
        <v>0</v>
      </c>
      <c r="E117" s="125">
        <f t="shared" si="45"/>
        <v>0</v>
      </c>
      <c r="F117" s="126">
        <f t="shared" si="45"/>
        <v>0</v>
      </c>
      <c r="G117" s="126">
        <f t="shared" si="45"/>
        <v>0</v>
      </c>
      <c r="H117" s="126">
        <f t="shared" si="45"/>
        <v>0</v>
      </c>
      <c r="I117" s="126">
        <f t="shared" si="45"/>
        <v>0</v>
      </c>
      <c r="J117" s="126">
        <f t="shared" si="45"/>
        <v>0</v>
      </c>
      <c r="K117" s="126">
        <f t="shared" si="45"/>
        <v>0</v>
      </c>
      <c r="L117" s="126">
        <f t="shared" si="45"/>
        <v>0</v>
      </c>
      <c r="M117" s="127">
        <f t="shared" si="45"/>
        <v>0</v>
      </c>
    </row>
    <row r="118" spans="1:13" x14ac:dyDescent="0.25">
      <c r="A118" s="129"/>
      <c r="B118" s="129"/>
      <c r="C118" s="118"/>
      <c r="D118" s="118"/>
      <c r="E118" s="118"/>
      <c r="F118" s="129"/>
      <c r="G118" s="129"/>
      <c r="H118" s="129"/>
      <c r="I118" s="129"/>
      <c r="J118" s="129"/>
      <c r="K118" s="129"/>
      <c r="L118" s="129"/>
      <c r="M118" s="129"/>
    </row>
    <row r="119" spans="1:13" x14ac:dyDescent="0.25">
      <c r="A119" s="237" t="s">
        <v>91</v>
      </c>
      <c r="B119" s="238"/>
      <c r="C119" s="137" t="str">
        <f>IF(C110-C117=0,"-","CHYBA BILANCE")</f>
        <v>-</v>
      </c>
      <c r="D119" s="137" t="str">
        <f t="shared" ref="D119:M119" si="46">IF(D110-D117=0,"-","CHYBA BILANCE")</f>
        <v>-</v>
      </c>
      <c r="E119" s="137" t="str">
        <f t="shared" si="46"/>
        <v>-</v>
      </c>
      <c r="F119" s="138" t="str">
        <f t="shared" si="46"/>
        <v>-</v>
      </c>
      <c r="G119" s="138" t="str">
        <f t="shared" si="46"/>
        <v>-</v>
      </c>
      <c r="H119" s="138" t="str">
        <f t="shared" si="46"/>
        <v>-</v>
      </c>
      <c r="I119" s="138" t="str">
        <f t="shared" si="46"/>
        <v>-</v>
      </c>
      <c r="J119" s="138" t="str">
        <f t="shared" si="46"/>
        <v>-</v>
      </c>
      <c r="K119" s="138" t="str">
        <f t="shared" si="46"/>
        <v>-</v>
      </c>
      <c r="L119" s="138" t="str">
        <f t="shared" si="46"/>
        <v>-</v>
      </c>
      <c r="M119" s="138" t="str">
        <f t="shared" si="46"/>
        <v>-</v>
      </c>
    </row>
  </sheetData>
  <protectedRanges>
    <protectedRange sqref="F113:F116 G114:G116 H113:H116 J113 L113:L116 M114:M116 I114:K116" name="Oblast25"/>
    <protectedRange sqref="F32:M33 F35:M37 F39:M40 F47:M48 F62:M63 F74:M75 F77:M80 F82:M85 F87:M90 F99:M106 F42:G45 K42:M45 H43:J45 H42:I42 F92:M97 F50:M60 F65:M72" name="Oblast24"/>
    <protectedRange sqref="B99:B106" name="Oblast18"/>
    <protectedRange sqref="B92:B97" name="Oblast17"/>
    <protectedRange sqref="B87:B90" name="Oblast16"/>
    <protectedRange sqref="B82:B85" name="Oblast15"/>
    <protectedRange sqref="B59 B77:B80" name="Oblast14"/>
    <protectedRange sqref="B74:B75" name="Oblast13"/>
    <protectedRange sqref="B60 B65:B72 B58" name="Oblast12"/>
    <protectedRange sqref="B62:B63" name="Oblast11"/>
    <protectedRange sqref="B47:B48" name="Oblast8"/>
    <protectedRange sqref="B16:B18 B42:B45" name="Oblast7"/>
    <protectedRange sqref="B39:B40" name="Oblast6"/>
    <protectedRange sqref="B35:B37" name="Oblast5"/>
    <protectedRange sqref="B25:B30" name="Oblast4"/>
    <protectedRange sqref="B19:B20" name="Oblast3"/>
    <protectedRange sqref="B13:B14" name="Oblast2"/>
    <protectedRange sqref="B5:B6" name="Oblast1"/>
    <protectedRange sqref="B50:B57" name="Oblast9"/>
    <protectedRange sqref="B60 B65:B72 B58" name="Oblast10"/>
    <protectedRange sqref="F5:M6" name="Oblast19"/>
    <protectedRange sqref="F8:M11" name="Oblast20"/>
    <protectedRange sqref="F13:M14" name="Oblast21"/>
    <protectedRange sqref="F16:M20" name="Oblast22"/>
    <protectedRange sqref="F22:M23 F25:M30" name="Oblast23"/>
  </protectedRanges>
  <mergeCells count="31">
    <mergeCell ref="A119:B119"/>
    <mergeCell ref="A91:A97"/>
    <mergeCell ref="A98:A106"/>
    <mergeCell ref="A76:A80"/>
    <mergeCell ref="A81:A85"/>
    <mergeCell ref="A86:A90"/>
    <mergeCell ref="A49:A57"/>
    <mergeCell ref="A58:A60"/>
    <mergeCell ref="A61:A63"/>
    <mergeCell ref="A64:A72"/>
    <mergeCell ref="A73:A75"/>
    <mergeCell ref="A34:A37"/>
    <mergeCell ref="A38:A40"/>
    <mergeCell ref="A41:A45"/>
    <mergeCell ref="A46:A48"/>
    <mergeCell ref="A15:A20"/>
    <mergeCell ref="A21:A23"/>
    <mergeCell ref="A24:A30"/>
    <mergeCell ref="A31:A33"/>
    <mergeCell ref="A3:B3"/>
    <mergeCell ref="A4:A6"/>
    <mergeCell ref="A7:A11"/>
    <mergeCell ref="A12:A14"/>
    <mergeCell ref="A1:B1"/>
    <mergeCell ref="D1:J1"/>
    <mergeCell ref="L1:M1"/>
    <mergeCell ref="C2:E2"/>
    <mergeCell ref="F2:G2"/>
    <mergeCell ref="H2:I2"/>
    <mergeCell ref="J2:K2"/>
    <mergeCell ref="L2:M2"/>
  </mergeCells>
  <dataValidations count="2">
    <dataValidation type="list" allowBlank="1" showInputMessage="1" showErrorMessage="1" sqref="A3">
      <formula1>Stav_real</formula1>
    </dataValidation>
    <dataValidation type="list" allowBlank="1" showInputMessage="1" showErrorMessage="1" sqref="F2">
      <formula1>Rok_fin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Indikativní rozpočet</vt:lpstr>
      <vt:lpstr>Přehled nákladů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Jeřábek Ladislav Ing. (MPSV)</dc:creator>
  <cp:lastModifiedBy>Žďárský Zdeněk Ing. (MPSV)</cp:lastModifiedBy>
  <dcterms:created xsi:type="dcterms:W3CDTF">2020-06-30T08:53:40Z</dcterms:created>
  <dcterms:modified xsi:type="dcterms:W3CDTF">2020-07-27T10:44:41Z</dcterms:modified>
</cp:coreProperties>
</file>