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6\REPORTY\soubory na web\"/>
    </mc:Choice>
  </mc:AlternateContent>
  <xr:revisionPtr revIDLastSave="0" documentId="13_ncr:1_{68E7C29F-5FB5-48A6-A1BB-BB325135530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1" sheetId="2" r:id="rId1"/>
  </sheets>
  <definedNames>
    <definedName name="_xlnm.Print_Area" localSheetId="0">'l1'!$B$1:$AK$48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8" i="2" l="1"/>
  <c r="AK3" i="2" l="1"/>
  <c r="AJ3" i="2"/>
  <c r="AI3" i="2" l="1"/>
  <c r="AH30" i="2"/>
  <c r="AH3" i="2" l="1"/>
  <c r="AG3" i="2" l="1"/>
  <c r="AF3" i="2" l="1"/>
  <c r="AE3" i="2" l="1"/>
  <c r="Z30" i="2" l="1"/>
  <c r="Y31" i="2" l="1"/>
  <c r="X31" i="2"/>
</calcChain>
</file>

<file path=xl/sharedStrings.xml><?xml version="1.0" encoding="utf-8"?>
<sst xmlns="http://schemas.openxmlformats.org/spreadsheetml/2006/main" count="108" uniqueCount="39">
  <si>
    <t>Absolventská místa</t>
  </si>
  <si>
    <t>vytvořená místa</t>
  </si>
  <si>
    <t>umístění uchazeči</t>
  </si>
  <si>
    <t>SÚPM</t>
  </si>
  <si>
    <t>VPP</t>
  </si>
  <si>
    <t>výdaje k 31.12. (tis. Kč.)</t>
  </si>
  <si>
    <t>nově zařazení</t>
  </si>
  <si>
    <t>vyřazení</t>
  </si>
  <si>
    <t>výdaje k 31.12. (tis. Kč)</t>
  </si>
  <si>
    <t>provoz (tis. Kč)</t>
  </si>
  <si>
    <t>investiční pobídky (tis. Kč)</t>
  </si>
  <si>
    <t>55699*</t>
  </si>
  <si>
    <t>48667*</t>
  </si>
  <si>
    <t>61630*</t>
  </si>
  <si>
    <t>dotace**</t>
  </si>
  <si>
    <t>x</t>
  </si>
  <si>
    <t>OZP</t>
  </si>
  <si>
    <t>Výdaje na politiku zaměstnanosti v ČR</t>
  </si>
  <si>
    <t>SPZ (v tis. Kč)</t>
  </si>
  <si>
    <t>přísp. zam. zaměst. více než 50 % ZPS***</t>
  </si>
  <si>
    <t>Vysvětlivky:</t>
  </si>
  <si>
    <t>* v nákladech byly zahrnuty i prostředky na provoz chráněných dílen pro ZP</t>
  </si>
  <si>
    <t>** dotace zaměstnavatelům zaměstnávajícím více než 50% osob se ZP, v r. 2003 nebyly součástí APZ</t>
  </si>
  <si>
    <t>***do 30.9.2004 podle § 24a)zák. č. 1/1991 Sb., o zaměstnanosti a od 1.10.2004 podle § 78 zák. č. 435/2004 Sb., o zaměstnanosti, od r. 2003 nejsou součástí APZ</t>
  </si>
  <si>
    <t>insolvence (tis. Kč)****</t>
  </si>
  <si>
    <t>ostatní (tis. Kč)*****</t>
  </si>
  <si>
    <t>****od r. 2001 není součástí APZ</t>
  </si>
  <si>
    <t>a od r. 2005 jsou součástí i výdaje na programy ESF</t>
  </si>
  <si>
    <t>APZ - z toho</t>
  </si>
  <si>
    <t xml:space="preserve">       PPZ (v tis. Kč)</t>
  </si>
  <si>
    <t xml:space="preserve">       APZ (v tis. Kč.)</t>
  </si>
  <si>
    <t>CP Antivirus</t>
  </si>
  <si>
    <t>CP Povodeň 2024</t>
  </si>
  <si>
    <t>výdaje VPP k 31.12. (tis. Kč.)</t>
  </si>
  <si>
    <t>Výdaje na integrační pracovní místo  k 31.12. ( v tis. Kč)</t>
  </si>
  <si>
    <t>Integrační pracovní místo</t>
  </si>
  <si>
    <t>***** náklady na informační materiály vydávané ÚP a SSZ, ostatní programy zaměstnanosti, cílené programy,  do r. 2005 jsou zahrnuty náklady na pracovní rehabilitace občanů ZPS, systémové projekty OPZ, OPZ+, vzdělávání ve firmách</t>
  </si>
  <si>
    <t>Rekvalifikace ******</t>
  </si>
  <si>
    <t>******v roce 2025 je uveden počet osob včetně kurzů digitálního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</si>
</sst>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System"/>
      <family val="2"/>
      <charset val="238"/>
    </font>
    <font>
      <b/>
      <sz val="8"/>
      <name val="Arial CE"/>
      <charset val="238"/>
    </font>
    <font>
      <i/>
      <u/>
      <sz val="8"/>
      <name val="Arial CE"/>
      <charset val="238"/>
    </font>
    <font>
      <b/>
      <i/>
      <u/>
      <sz val="8"/>
      <name val="Arial CE"/>
      <charset val="238"/>
    </font>
    <font>
      <u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3" xfId="0" applyFont="1" applyBorder="1"/>
    <xf numFmtId="3" fontId="1" fillId="0" borderId="0" xfId="0" applyNumberFormat="1" applyFont="1" applyBorder="1"/>
    <xf numFmtId="0" fontId="1" fillId="0" borderId="0" xfId="0" applyFont="1" applyBorder="1"/>
    <xf numFmtId="3" fontId="1" fillId="0" borderId="4" xfId="0" applyNumberFormat="1" applyFont="1" applyBorder="1"/>
    <xf numFmtId="0" fontId="2" fillId="0" borderId="2" xfId="0" applyFont="1" applyBorder="1"/>
    <xf numFmtId="0" fontId="1" fillId="0" borderId="4" xfId="0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" xfId="0" applyFont="1" applyBorder="1"/>
    <xf numFmtId="3" fontId="4" fillId="0" borderId="0" xfId="0" applyNumberFormat="1" applyFont="1" applyBorder="1"/>
    <xf numFmtId="3" fontId="4" fillId="0" borderId="4" xfId="0" applyNumberFormat="1" applyFont="1" applyBorder="1"/>
    <xf numFmtId="3" fontId="0" fillId="0" borderId="0" xfId="0" applyNumberFormat="1"/>
    <xf numFmtId="1" fontId="3" fillId="0" borderId="2" xfId="0" applyNumberFormat="1" applyFont="1" applyBorder="1"/>
    <xf numFmtId="0" fontId="3" fillId="0" borderId="2" xfId="0" applyFon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0" fontId="6" fillId="0" borderId="3" xfId="0" applyFont="1" applyBorder="1"/>
    <xf numFmtId="0" fontId="7" fillId="0" borderId="3" xfId="0" applyFont="1" applyBorder="1"/>
    <xf numFmtId="0" fontId="6" fillId="0" borderId="5" xfId="0" applyFont="1" applyBorder="1"/>
    <xf numFmtId="0" fontId="1" fillId="0" borderId="6" xfId="0" applyFont="1" applyBorder="1"/>
    <xf numFmtId="3" fontId="1" fillId="0" borderId="7" xfId="0" applyNumberFormat="1" applyFont="1" applyBorder="1"/>
    <xf numFmtId="3" fontId="4" fillId="0" borderId="7" xfId="0" applyNumberFormat="1" applyFont="1" applyBorder="1"/>
    <xf numFmtId="0" fontId="1" fillId="0" borderId="7" xfId="0" applyFont="1" applyBorder="1"/>
    <xf numFmtId="3" fontId="4" fillId="0" borderId="7" xfId="0" applyNumberFormat="1" applyFont="1" applyFill="1" applyBorder="1"/>
    <xf numFmtId="0" fontId="4" fillId="0" borderId="0" xfId="0" applyFont="1" applyBorder="1"/>
    <xf numFmtId="0" fontId="0" fillId="0" borderId="0" xfId="0" applyFill="1"/>
    <xf numFmtId="3" fontId="4" fillId="0" borderId="2" xfId="0" applyNumberFormat="1" applyFont="1" applyBorder="1"/>
    <xf numFmtId="3" fontId="4" fillId="0" borderId="8" xfId="0" applyNumberFormat="1" applyFont="1" applyFill="1" applyBorder="1"/>
    <xf numFmtId="3" fontId="4" fillId="0" borderId="0" xfId="0" applyNumberFormat="1" applyFont="1"/>
    <xf numFmtId="3" fontId="4" fillId="0" borderId="0" xfId="0" applyNumberFormat="1" applyFont="1" applyFill="1"/>
    <xf numFmtId="4" fontId="0" fillId="0" borderId="0" xfId="0" applyNumberFormat="1"/>
    <xf numFmtId="0" fontId="7" fillId="0" borderId="9" xfId="0" applyFont="1" applyBorder="1"/>
    <xf numFmtId="0" fontId="1" fillId="0" borderId="8" xfId="0" applyFont="1" applyBorder="1"/>
    <xf numFmtId="3" fontId="4" fillId="0" borderId="8" xfId="0" applyNumberFormat="1" applyFont="1" applyBorder="1"/>
    <xf numFmtId="0" fontId="0" fillId="0" borderId="8" xfId="0" applyBorder="1"/>
    <xf numFmtId="3" fontId="4" fillId="0" borderId="10" xfId="0" applyNumberFormat="1" applyFont="1" applyFill="1" applyBorder="1"/>
    <xf numFmtId="0" fontId="1" fillId="0" borderId="11" xfId="0" applyFont="1" applyBorder="1"/>
    <xf numFmtId="0" fontId="1" fillId="0" borderId="13" xfId="0" applyFont="1" applyBorder="1"/>
    <xf numFmtId="3" fontId="4" fillId="0" borderId="14" xfId="0" applyNumberFormat="1" applyFont="1" applyFill="1" applyBorder="1"/>
    <xf numFmtId="0" fontId="1" fillId="0" borderId="8" xfId="0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8" fillId="0" borderId="11" xfId="0" applyFont="1" applyBorder="1"/>
    <xf numFmtId="3" fontId="4" fillId="0" borderId="12" xfId="0" applyNumberFormat="1" applyFont="1" applyFill="1" applyBorder="1"/>
    <xf numFmtId="0" fontId="7" fillId="0" borderId="11" xfId="0" applyFont="1" applyBorder="1"/>
    <xf numFmtId="0" fontId="9" fillId="0" borderId="3" xfId="0" applyFont="1" applyFill="1" applyBorder="1"/>
  </cellXfs>
  <cellStyles count="2">
    <cellStyle name="Finanční0" xfId="1" xr:uid="{00000000-0005-0000-0000-000000000000}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66675</xdr:rowOff>
    </xdr:from>
    <xdr:to>
      <xdr:col>1</xdr:col>
      <xdr:colOff>142875</xdr:colOff>
      <xdr:row>1</xdr:row>
      <xdr:rowOff>66675</xdr:rowOff>
    </xdr:to>
    <xdr:sp macro="" textlink="">
      <xdr:nvSpPr>
        <xdr:cNvPr id="2081" name="Line 1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>
          <a:spLocks noChangeShapeType="1"/>
        </xdr:cNvSpPr>
      </xdr:nvSpPr>
      <xdr:spPr bwMode="auto">
        <a:xfrm>
          <a:off x="390525" y="238125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M56"/>
  <sheetViews>
    <sheetView tabSelected="1" view="pageBreakPreview" zoomScaleNormal="100" zoomScaleSheetLayoutView="100" workbookViewId="0">
      <pane xSplit="2" ySplit="2" topLeftCell="C4" activePane="bottomRight" state="frozen"/>
      <selection pane="topRight" activeCell="C1" sqref="C1"/>
      <selection pane="bottomLeft" activeCell="A3" sqref="A3"/>
      <selection pane="bottomRight" activeCell="G26" sqref="G26"/>
    </sheetView>
  </sheetViews>
  <sheetFormatPr defaultRowHeight="12.75" x14ac:dyDescent="0.2"/>
  <cols>
    <col min="1" max="1" width="3.85546875" customWidth="1"/>
    <col min="2" max="2" width="45.140625" customWidth="1"/>
    <col min="3" max="3" width="13.140625" customWidth="1"/>
    <col min="4" max="4" width="12.140625" customWidth="1"/>
    <col min="5" max="5" width="11.7109375" customWidth="1"/>
    <col min="6" max="6" width="13" customWidth="1"/>
    <col min="7" max="7" width="14" customWidth="1"/>
    <col min="8" max="8" width="15.85546875" customWidth="1"/>
    <col min="9" max="9" width="11" customWidth="1"/>
    <col min="10" max="10" width="12" customWidth="1"/>
    <col min="11" max="11" width="11.140625" customWidth="1"/>
    <col min="12" max="12" width="14" customWidth="1"/>
    <col min="13" max="13" width="12.5703125" customWidth="1"/>
    <col min="14" max="14" width="13" customWidth="1"/>
    <col min="15" max="15" width="11.140625" style="14" customWidth="1"/>
    <col min="16" max="16" width="11.42578125" customWidth="1"/>
    <col min="17" max="17" width="11.5703125" customWidth="1"/>
    <col min="18" max="18" width="11.140625" customWidth="1"/>
    <col min="19" max="19" width="10.28515625" customWidth="1"/>
    <col min="20" max="20" width="10.140625" customWidth="1"/>
    <col min="21" max="21" width="9.42578125" customWidth="1"/>
    <col min="22" max="22" width="9.28515625" customWidth="1"/>
    <col min="23" max="23" width="10.7109375" customWidth="1"/>
    <col min="24" max="24" width="8.85546875" customWidth="1"/>
    <col min="25" max="25" width="9" customWidth="1"/>
    <col min="26" max="26" width="10" customWidth="1"/>
    <col min="27" max="27" width="9.7109375" customWidth="1"/>
    <col min="28" max="28" width="11.7109375" customWidth="1"/>
    <col min="29" max="29" width="12" customWidth="1"/>
    <col min="30" max="30" width="11.5703125" customWidth="1"/>
    <col min="31" max="31" width="10.42578125" customWidth="1"/>
    <col min="32" max="32" width="11" customWidth="1"/>
    <col min="33" max="33" width="11.7109375" customWidth="1"/>
    <col min="34" max="35" width="10.85546875" customWidth="1"/>
    <col min="36" max="37" width="10.42578125" customWidth="1"/>
  </cols>
  <sheetData>
    <row r="1" spans="2:39" ht="13.5" thickBot="1" x14ac:dyDescent="0.25">
      <c r="B1" t="s">
        <v>17</v>
      </c>
      <c r="S1" s="2"/>
      <c r="T1" s="2"/>
    </row>
    <row r="2" spans="2:39" x14ac:dyDescent="0.2">
      <c r="B2" s="1"/>
      <c r="C2" s="7">
        <v>1991</v>
      </c>
      <c r="D2" s="7">
        <v>1992</v>
      </c>
      <c r="E2" s="7">
        <v>1993</v>
      </c>
      <c r="F2" s="7">
        <v>1994</v>
      </c>
      <c r="G2" s="7">
        <v>1995</v>
      </c>
      <c r="H2" s="7">
        <v>1996</v>
      </c>
      <c r="I2" s="7">
        <v>1997</v>
      </c>
      <c r="J2" s="7">
        <v>1998</v>
      </c>
      <c r="K2" s="7">
        <v>1999</v>
      </c>
      <c r="L2" s="7">
        <v>2000</v>
      </c>
      <c r="M2" s="7">
        <v>2001</v>
      </c>
      <c r="N2" s="11">
        <v>2002</v>
      </c>
      <c r="O2" s="15">
        <v>2003</v>
      </c>
      <c r="P2" s="16">
        <v>2004</v>
      </c>
      <c r="Q2" s="16">
        <v>2005</v>
      </c>
      <c r="R2" s="16">
        <v>2006</v>
      </c>
      <c r="S2" s="16">
        <v>2007</v>
      </c>
      <c r="T2" s="16">
        <v>2008</v>
      </c>
      <c r="U2" s="16">
        <v>2009</v>
      </c>
      <c r="V2" s="16">
        <v>2010</v>
      </c>
      <c r="W2" s="16">
        <v>2011</v>
      </c>
      <c r="X2" s="16">
        <v>2012</v>
      </c>
      <c r="Y2" s="16">
        <v>2013</v>
      </c>
      <c r="Z2" s="16">
        <v>2014</v>
      </c>
      <c r="AA2" s="16">
        <v>2015</v>
      </c>
      <c r="AB2" s="16">
        <v>2016</v>
      </c>
      <c r="AC2" s="16">
        <v>2017</v>
      </c>
      <c r="AD2" s="16">
        <v>2018</v>
      </c>
      <c r="AE2" s="16">
        <v>2019</v>
      </c>
      <c r="AF2" s="16">
        <v>2020</v>
      </c>
      <c r="AG2" s="16">
        <v>2021</v>
      </c>
      <c r="AH2" s="16">
        <v>2022</v>
      </c>
      <c r="AI2" s="16">
        <v>2023</v>
      </c>
      <c r="AJ2" s="16">
        <v>2024</v>
      </c>
      <c r="AK2" s="16">
        <v>2025</v>
      </c>
    </row>
    <row r="3" spans="2:39" x14ac:dyDescent="0.2">
      <c r="B3" s="19" t="s">
        <v>18</v>
      </c>
      <c r="C3" s="4">
        <v>2450270</v>
      </c>
      <c r="D3" s="4">
        <v>3145028</v>
      </c>
      <c r="E3" s="4">
        <v>2166077</v>
      </c>
      <c r="F3" s="4">
        <v>2562588</v>
      </c>
      <c r="G3" s="4">
        <v>2416637</v>
      </c>
      <c r="H3" s="4">
        <v>2664493</v>
      </c>
      <c r="I3" s="4">
        <v>3972035</v>
      </c>
      <c r="J3" s="4">
        <v>5096712</v>
      </c>
      <c r="K3" s="4">
        <v>7631216</v>
      </c>
      <c r="L3" s="4">
        <v>9086623</v>
      </c>
      <c r="M3" s="4">
        <v>9522338</v>
      </c>
      <c r="N3" s="12">
        <v>9879089</v>
      </c>
      <c r="O3" s="12">
        <v>10960415</v>
      </c>
      <c r="P3" s="17">
        <v>11750430</v>
      </c>
      <c r="Q3" s="17">
        <v>11959120</v>
      </c>
      <c r="R3" s="12">
        <v>14202321</v>
      </c>
      <c r="S3" s="12">
        <v>15072541</v>
      </c>
      <c r="T3" s="12">
        <v>15680608</v>
      </c>
      <c r="U3" s="17">
        <v>23132685</v>
      </c>
      <c r="V3" s="12">
        <v>22736413</v>
      </c>
      <c r="W3" s="17">
        <v>17836581</v>
      </c>
      <c r="X3" s="17">
        <v>15130916</v>
      </c>
      <c r="Y3" s="17">
        <v>17929288</v>
      </c>
      <c r="Z3" s="17">
        <v>20076846</v>
      </c>
      <c r="AA3" s="17">
        <v>22521725</v>
      </c>
      <c r="AB3" s="17">
        <v>20318256</v>
      </c>
      <c r="AC3" s="17">
        <v>18399624.059999999</v>
      </c>
      <c r="AD3" s="17">
        <v>18891481.70552</v>
      </c>
      <c r="AE3" s="17">
        <f>AE4+AE5+AE33+AE34</f>
        <v>18100547.478</v>
      </c>
      <c r="AF3" s="17">
        <f>AF4+AF5+AF33+AF34</f>
        <v>44964595</v>
      </c>
      <c r="AG3" s="17">
        <f>AG4+AG5+AG33+AG34</f>
        <v>47514253.151540004</v>
      </c>
      <c r="AH3" s="17">
        <f>AH4+AH5+AH33+AH34</f>
        <v>23511714.32502</v>
      </c>
      <c r="AI3" s="17">
        <f>AI4+AI5+AI33+AI34</f>
        <v>23635959.190749999</v>
      </c>
      <c r="AJ3" s="17">
        <f>AJ4+AJ5</f>
        <v>14782864.437139999</v>
      </c>
      <c r="AK3" s="17">
        <f>AK4+AK5</f>
        <v>18654489.992729999</v>
      </c>
    </row>
    <row r="4" spans="2:39" x14ac:dyDescent="0.2">
      <c r="B4" s="19" t="s">
        <v>29</v>
      </c>
      <c r="C4" s="4">
        <v>1677270</v>
      </c>
      <c r="D4" s="4">
        <v>1423352</v>
      </c>
      <c r="E4" s="4">
        <v>1416669</v>
      </c>
      <c r="F4" s="4">
        <v>1844265</v>
      </c>
      <c r="G4" s="4">
        <v>1781846</v>
      </c>
      <c r="H4" s="4">
        <v>2106406</v>
      </c>
      <c r="I4" s="4">
        <v>3420038</v>
      </c>
      <c r="J4" s="4">
        <v>4193698</v>
      </c>
      <c r="K4" s="4">
        <v>5709466</v>
      </c>
      <c r="L4" s="4">
        <v>5680469</v>
      </c>
      <c r="M4" s="4">
        <v>5228947</v>
      </c>
      <c r="N4" s="12">
        <v>6209746</v>
      </c>
      <c r="O4" s="12">
        <v>6949250</v>
      </c>
      <c r="P4" s="17">
        <v>7030047</v>
      </c>
      <c r="Q4" s="17">
        <v>7046845</v>
      </c>
      <c r="R4" s="12">
        <v>7307521</v>
      </c>
      <c r="S4" s="12">
        <v>7015755.178009999</v>
      </c>
      <c r="T4" s="12">
        <v>7114895</v>
      </c>
      <c r="U4" s="12">
        <v>15077723</v>
      </c>
      <c r="V4" s="12">
        <v>13354778</v>
      </c>
      <c r="W4" s="17">
        <v>10349149</v>
      </c>
      <c r="X4" s="12">
        <v>8759749</v>
      </c>
      <c r="Y4" s="12">
        <v>9674752</v>
      </c>
      <c r="Z4" s="12">
        <v>9279634</v>
      </c>
      <c r="AA4" s="12">
        <v>8303370</v>
      </c>
      <c r="AB4" s="12">
        <v>8254527</v>
      </c>
      <c r="AC4" s="12">
        <v>7853520.2300000004</v>
      </c>
      <c r="AD4" s="12">
        <v>7542836.4230000004</v>
      </c>
      <c r="AE4" s="17">
        <v>8144407</v>
      </c>
      <c r="AF4" s="17">
        <v>10566518</v>
      </c>
      <c r="AG4" s="17">
        <v>10006452.46312</v>
      </c>
      <c r="AH4" s="17">
        <v>9884374.8250199985</v>
      </c>
      <c r="AI4" s="17">
        <v>10493086.635209998</v>
      </c>
      <c r="AJ4" s="17">
        <v>12903112.151559999</v>
      </c>
      <c r="AK4" s="17">
        <v>14936614.86118</v>
      </c>
    </row>
    <row r="5" spans="2:39" ht="13.5" thickBot="1" x14ac:dyDescent="0.25">
      <c r="B5" s="21" t="s">
        <v>30</v>
      </c>
      <c r="C5" s="6">
        <v>773000</v>
      </c>
      <c r="D5" s="6">
        <v>1721676</v>
      </c>
      <c r="E5" s="8">
        <v>749408</v>
      </c>
      <c r="F5" s="6">
        <v>718323</v>
      </c>
      <c r="G5" s="6">
        <v>634791</v>
      </c>
      <c r="H5" s="6">
        <v>558087</v>
      </c>
      <c r="I5" s="6">
        <v>551995</v>
      </c>
      <c r="J5" s="6">
        <v>903014</v>
      </c>
      <c r="K5" s="6">
        <v>1921750</v>
      </c>
      <c r="L5" s="6">
        <v>3406154</v>
      </c>
      <c r="M5" s="6">
        <v>4063277</v>
      </c>
      <c r="N5" s="13">
        <v>3483250</v>
      </c>
      <c r="O5" s="13">
        <v>3274160</v>
      </c>
      <c r="P5" s="18">
        <v>3939856</v>
      </c>
      <c r="Q5" s="18">
        <v>4027853</v>
      </c>
      <c r="R5" s="13">
        <v>5300675</v>
      </c>
      <c r="S5" s="13">
        <v>5673321</v>
      </c>
      <c r="T5" s="13">
        <v>6131729</v>
      </c>
      <c r="U5" s="18">
        <v>4953467</v>
      </c>
      <c r="V5" s="13">
        <v>6171493</v>
      </c>
      <c r="W5" s="18">
        <v>3815885</v>
      </c>
      <c r="X5" s="18">
        <v>2451117</v>
      </c>
      <c r="Y5" s="18">
        <v>4251090</v>
      </c>
      <c r="Z5" s="18">
        <v>6386632</v>
      </c>
      <c r="AA5" s="18">
        <v>9668796</v>
      </c>
      <c r="AB5" s="18">
        <v>6860879</v>
      </c>
      <c r="AC5" s="18">
        <v>4703189.3499999996</v>
      </c>
      <c r="AD5" s="18">
        <v>4336835.9035200002</v>
      </c>
      <c r="AE5" s="18">
        <v>2273719.0980000002</v>
      </c>
      <c r="AF5" s="18">
        <v>25717789</v>
      </c>
      <c r="AG5" s="18">
        <v>28197887.120000001</v>
      </c>
      <c r="AH5" s="18">
        <v>3437340.5</v>
      </c>
      <c r="AI5" s="18">
        <v>2088676.0663399999</v>
      </c>
      <c r="AJ5" s="18">
        <v>1879752.2855799999</v>
      </c>
      <c r="AK5" s="18">
        <v>3717875.13155</v>
      </c>
    </row>
    <row r="6" spans="2:39" x14ac:dyDescent="0.2">
      <c r="B6" s="19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2"/>
      <c r="O6" s="12"/>
      <c r="P6" s="2"/>
      <c r="Q6" s="2"/>
      <c r="R6" s="12"/>
      <c r="S6" s="12"/>
      <c r="T6" s="12"/>
      <c r="U6" s="12"/>
      <c r="V6" s="12"/>
      <c r="W6" s="27"/>
      <c r="X6" s="12"/>
      <c r="Y6" s="12"/>
      <c r="Z6" s="12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</row>
    <row r="7" spans="2:39" x14ac:dyDescent="0.2">
      <c r="B7" s="20" t="s">
        <v>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2"/>
      <c r="O7" s="12"/>
      <c r="P7" s="2"/>
      <c r="Q7" s="2"/>
      <c r="R7" s="12"/>
      <c r="S7" s="12"/>
      <c r="T7" s="12"/>
      <c r="U7" s="12"/>
      <c r="V7" s="12"/>
      <c r="W7" s="27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2:39" x14ac:dyDescent="0.2">
      <c r="B8" s="3" t="s">
        <v>1</v>
      </c>
      <c r="C8" s="4">
        <v>18994</v>
      </c>
      <c r="D8" s="4">
        <v>25996</v>
      </c>
      <c r="E8" s="4">
        <v>8178</v>
      </c>
      <c r="F8" s="4">
        <v>7025</v>
      </c>
      <c r="G8" s="4">
        <v>5502</v>
      </c>
      <c r="H8" s="4">
        <v>5094</v>
      </c>
      <c r="I8" s="4">
        <v>3757</v>
      </c>
      <c r="J8" s="4">
        <v>9464</v>
      </c>
      <c r="K8" s="4">
        <v>11131</v>
      </c>
      <c r="L8" s="4">
        <v>11478</v>
      </c>
      <c r="M8" s="4">
        <v>9872</v>
      </c>
      <c r="N8" s="12">
        <v>8131</v>
      </c>
      <c r="O8" s="12">
        <v>8365</v>
      </c>
      <c r="P8" s="17">
        <v>7308</v>
      </c>
      <c r="Q8" s="17">
        <v>37</v>
      </c>
      <c r="R8" s="12">
        <v>2</v>
      </c>
      <c r="S8" s="12">
        <v>0</v>
      </c>
      <c r="T8" s="12">
        <v>0</v>
      </c>
      <c r="U8" s="12">
        <v>0</v>
      </c>
      <c r="V8" s="12">
        <v>0</v>
      </c>
      <c r="W8" s="27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</row>
    <row r="9" spans="2:39" x14ac:dyDescent="0.2">
      <c r="B9" s="3" t="s">
        <v>2</v>
      </c>
      <c r="C9" s="4">
        <v>14398</v>
      </c>
      <c r="D9" s="4">
        <v>21907</v>
      </c>
      <c r="E9" s="4">
        <v>7380</v>
      </c>
      <c r="F9" s="4">
        <v>6853</v>
      </c>
      <c r="G9" s="4">
        <v>5292</v>
      </c>
      <c r="H9" s="4">
        <v>4971</v>
      </c>
      <c r="I9" s="4">
        <v>3515</v>
      </c>
      <c r="J9" s="4">
        <v>9232</v>
      </c>
      <c r="K9" s="4">
        <v>10945</v>
      </c>
      <c r="L9" s="4">
        <v>11316</v>
      </c>
      <c r="M9" s="4">
        <v>9645</v>
      </c>
      <c r="N9" s="12">
        <v>7945</v>
      </c>
      <c r="O9" s="12">
        <v>8654</v>
      </c>
      <c r="P9" s="17">
        <v>7170</v>
      </c>
      <c r="Q9" s="17">
        <v>28</v>
      </c>
      <c r="R9" s="12">
        <v>2</v>
      </c>
      <c r="S9" s="12">
        <v>0</v>
      </c>
      <c r="T9" s="12">
        <v>0</v>
      </c>
      <c r="U9" s="12">
        <v>0</v>
      </c>
      <c r="V9" s="12">
        <v>0</v>
      </c>
      <c r="W9" s="27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</row>
    <row r="10" spans="2:39" x14ac:dyDescent="0.2">
      <c r="B10" s="22" t="s">
        <v>5</v>
      </c>
      <c r="C10" s="23">
        <v>47740</v>
      </c>
      <c r="D10" s="23">
        <v>325528</v>
      </c>
      <c r="E10" s="23">
        <v>245190</v>
      </c>
      <c r="F10" s="23">
        <v>127053</v>
      </c>
      <c r="G10" s="23">
        <v>117754</v>
      </c>
      <c r="H10" s="23">
        <v>100334</v>
      </c>
      <c r="I10" s="23">
        <v>101759</v>
      </c>
      <c r="J10" s="23">
        <v>117777</v>
      </c>
      <c r="K10" s="23">
        <v>304790</v>
      </c>
      <c r="L10" s="23">
        <v>358012</v>
      </c>
      <c r="M10" s="23">
        <v>388336</v>
      </c>
      <c r="N10" s="24">
        <v>347996</v>
      </c>
      <c r="O10" s="24">
        <v>331220</v>
      </c>
      <c r="P10" s="24">
        <v>418018</v>
      </c>
      <c r="Q10" s="24">
        <v>144687</v>
      </c>
      <c r="R10" s="24">
        <v>143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6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</row>
    <row r="11" spans="2:39" x14ac:dyDescent="0.2">
      <c r="B11" s="20" t="s">
        <v>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2"/>
      <c r="O11" s="12"/>
      <c r="P11" s="2"/>
      <c r="Q11" s="2"/>
      <c r="R11" s="12"/>
      <c r="S11" s="12"/>
      <c r="T11" s="12"/>
      <c r="U11" s="12"/>
      <c r="V11" s="12"/>
      <c r="W11" s="12"/>
      <c r="X11" s="17"/>
      <c r="Y11" s="17"/>
      <c r="Z11" s="17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2:39" x14ac:dyDescent="0.2">
      <c r="B12" s="3" t="s">
        <v>1</v>
      </c>
      <c r="C12" s="4">
        <v>42006</v>
      </c>
      <c r="D12" s="4">
        <v>67793</v>
      </c>
      <c r="E12" s="4">
        <v>9547</v>
      </c>
      <c r="F12" s="4">
        <v>9436</v>
      </c>
      <c r="G12" s="4">
        <v>5963</v>
      </c>
      <c r="H12" s="4">
        <v>3612</v>
      </c>
      <c r="I12" s="4">
        <v>2626</v>
      </c>
      <c r="J12" s="4">
        <v>8805</v>
      </c>
      <c r="K12" s="4">
        <v>15445</v>
      </c>
      <c r="L12" s="4">
        <v>27240</v>
      </c>
      <c r="M12" s="4">
        <v>21398</v>
      </c>
      <c r="N12" s="12">
        <v>13454</v>
      </c>
      <c r="O12" s="12">
        <v>17488</v>
      </c>
      <c r="P12" s="17">
        <v>25584</v>
      </c>
      <c r="Q12" s="17">
        <v>24140</v>
      </c>
      <c r="R12" s="12">
        <v>25131</v>
      </c>
      <c r="S12" s="12">
        <v>16094</v>
      </c>
      <c r="T12" s="12">
        <v>12604</v>
      </c>
      <c r="U12" s="12">
        <v>20404</v>
      </c>
      <c r="V12" s="12">
        <v>26481</v>
      </c>
      <c r="W12" s="12">
        <v>13534</v>
      </c>
      <c r="X12" s="17">
        <v>11457</v>
      </c>
      <c r="Y12" s="17">
        <v>22063</v>
      </c>
      <c r="Z12" s="17">
        <v>32980</v>
      </c>
      <c r="AA12" s="17">
        <v>51232</v>
      </c>
      <c r="AB12" s="17">
        <v>25244</v>
      </c>
      <c r="AC12" s="17">
        <v>16338</v>
      </c>
      <c r="AD12" s="17">
        <v>11137</v>
      </c>
      <c r="AE12" s="17">
        <v>4079</v>
      </c>
      <c r="AF12" s="17">
        <v>3887</v>
      </c>
      <c r="AG12" s="31">
        <v>6338</v>
      </c>
      <c r="AH12" s="32">
        <v>4523</v>
      </c>
      <c r="AI12" s="32">
        <v>2598</v>
      </c>
      <c r="AJ12" s="32">
        <v>9484</v>
      </c>
      <c r="AK12" s="32">
        <v>8805</v>
      </c>
      <c r="AM12" s="14"/>
    </row>
    <row r="13" spans="2:39" x14ac:dyDescent="0.2">
      <c r="B13" s="3" t="s">
        <v>2</v>
      </c>
      <c r="C13" s="4">
        <v>33868</v>
      </c>
      <c r="D13" s="4">
        <v>60370</v>
      </c>
      <c r="E13" s="4">
        <v>12250</v>
      </c>
      <c r="F13" s="4">
        <v>9874</v>
      </c>
      <c r="G13" s="4">
        <v>6603</v>
      </c>
      <c r="H13" s="4">
        <v>4025</v>
      </c>
      <c r="I13" s="4">
        <v>2931</v>
      </c>
      <c r="J13" s="4">
        <v>8178</v>
      </c>
      <c r="K13" s="4">
        <v>15804</v>
      </c>
      <c r="L13" s="4">
        <v>26721</v>
      </c>
      <c r="M13" s="4">
        <v>21767</v>
      </c>
      <c r="N13" s="12">
        <v>14123</v>
      </c>
      <c r="O13" s="12">
        <v>17618</v>
      </c>
      <c r="P13" s="17">
        <v>25010</v>
      </c>
      <c r="Q13" s="17">
        <v>25129</v>
      </c>
      <c r="R13" s="12">
        <v>25417</v>
      </c>
      <c r="S13" s="12">
        <v>16706</v>
      </c>
      <c r="T13" s="12">
        <v>12756</v>
      </c>
      <c r="U13" s="12">
        <v>20208</v>
      </c>
      <c r="V13" s="12">
        <v>25882</v>
      </c>
      <c r="W13" s="12">
        <v>13410</v>
      </c>
      <c r="X13" s="17">
        <v>11380</v>
      </c>
      <c r="Y13" s="17">
        <v>21716</v>
      </c>
      <c r="Z13" s="17">
        <v>33081</v>
      </c>
      <c r="AA13" s="17">
        <v>50161</v>
      </c>
      <c r="AB13" s="17">
        <v>26759</v>
      </c>
      <c r="AC13" s="17">
        <v>17437</v>
      </c>
      <c r="AD13" s="17">
        <v>12180</v>
      </c>
      <c r="AE13" s="17">
        <v>4117</v>
      </c>
      <c r="AF13" s="17">
        <v>3899</v>
      </c>
      <c r="AG13" s="31">
        <v>6548</v>
      </c>
      <c r="AH13" s="32">
        <v>4894</v>
      </c>
      <c r="AI13" s="32">
        <v>2962</v>
      </c>
      <c r="AJ13" s="32">
        <v>8878</v>
      </c>
      <c r="AK13" s="32">
        <v>8549</v>
      </c>
      <c r="AM13" s="14"/>
    </row>
    <row r="14" spans="2:39" x14ac:dyDescent="0.2">
      <c r="B14" s="22" t="s">
        <v>5</v>
      </c>
      <c r="C14" s="23">
        <v>496800</v>
      </c>
      <c r="D14" s="23">
        <v>968620</v>
      </c>
      <c r="E14" s="23">
        <v>217855</v>
      </c>
      <c r="F14" s="23">
        <v>241482</v>
      </c>
      <c r="G14" s="23">
        <v>163636</v>
      </c>
      <c r="H14" s="23">
        <v>102427</v>
      </c>
      <c r="I14" s="23">
        <v>66193</v>
      </c>
      <c r="J14" s="23">
        <v>201514</v>
      </c>
      <c r="K14" s="23">
        <v>525563</v>
      </c>
      <c r="L14" s="23">
        <v>989720</v>
      </c>
      <c r="M14" s="23">
        <v>1042504</v>
      </c>
      <c r="N14" s="24">
        <v>616819</v>
      </c>
      <c r="O14" s="24">
        <v>691559</v>
      </c>
      <c r="P14" s="24">
        <v>1030597</v>
      </c>
      <c r="Q14" s="24">
        <v>1184356</v>
      </c>
      <c r="R14" s="24">
        <v>1071803</v>
      </c>
      <c r="S14" s="24">
        <v>867971.4</v>
      </c>
      <c r="T14" s="24">
        <v>596654</v>
      </c>
      <c r="U14" s="24">
        <v>985295</v>
      </c>
      <c r="V14" s="24">
        <v>1454155</v>
      </c>
      <c r="W14" s="24">
        <v>795054</v>
      </c>
      <c r="X14" s="26">
        <v>366364</v>
      </c>
      <c r="Y14" s="26">
        <v>1023843</v>
      </c>
      <c r="Z14" s="26">
        <v>1937717</v>
      </c>
      <c r="AA14" s="26">
        <v>3806978</v>
      </c>
      <c r="AB14" s="26">
        <v>3480869</v>
      </c>
      <c r="AC14" s="26">
        <v>943165.01</v>
      </c>
      <c r="AD14" s="26">
        <v>735988.46799999999</v>
      </c>
      <c r="AE14" s="26">
        <v>121441</v>
      </c>
      <c r="AF14" s="26">
        <v>106422.057</v>
      </c>
      <c r="AG14" s="26">
        <v>321884.2418700002</v>
      </c>
      <c r="AH14" s="26">
        <v>436350.91800000001</v>
      </c>
      <c r="AI14" s="26">
        <v>315276.85635999969</v>
      </c>
      <c r="AJ14" s="26">
        <v>568660.0300700001</v>
      </c>
      <c r="AK14" s="26">
        <v>851813.65818000073</v>
      </c>
    </row>
    <row r="15" spans="2:39" x14ac:dyDescent="0.2">
      <c r="B15" s="20" t="s">
        <v>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2"/>
      <c r="O15" s="12"/>
      <c r="P15" s="2"/>
      <c r="Q15" s="2"/>
      <c r="R15" s="12"/>
      <c r="S15" s="12"/>
      <c r="T15" s="12"/>
      <c r="U15" s="12"/>
      <c r="V15" s="12"/>
      <c r="W15" s="27"/>
      <c r="X15" s="17"/>
      <c r="Y15" s="17"/>
      <c r="Z15" s="17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2:39" x14ac:dyDescent="0.2">
      <c r="B16" s="3" t="s">
        <v>1</v>
      </c>
      <c r="C16" s="4">
        <v>20077</v>
      </c>
      <c r="D16" s="4">
        <v>29028</v>
      </c>
      <c r="E16" s="4">
        <v>12095</v>
      </c>
      <c r="F16" s="4">
        <v>13432</v>
      </c>
      <c r="G16" s="4">
        <v>11446</v>
      </c>
      <c r="H16" s="4">
        <v>9838</v>
      </c>
      <c r="I16" s="4">
        <v>11760</v>
      </c>
      <c r="J16" s="4">
        <v>11024</v>
      </c>
      <c r="K16" s="4">
        <v>14800</v>
      </c>
      <c r="L16" s="4">
        <v>19714</v>
      </c>
      <c r="M16" s="4">
        <v>18962</v>
      </c>
      <c r="N16" s="12">
        <v>16448</v>
      </c>
      <c r="O16" s="12">
        <v>14703</v>
      </c>
      <c r="P16" s="17">
        <v>17727</v>
      </c>
      <c r="Q16" s="17">
        <v>15645</v>
      </c>
      <c r="R16" s="12">
        <v>17142</v>
      </c>
      <c r="S16" s="12">
        <v>11747</v>
      </c>
      <c r="T16" s="12">
        <v>15131</v>
      </c>
      <c r="U16" s="12">
        <v>18309</v>
      </c>
      <c r="V16" s="12">
        <v>20961</v>
      </c>
      <c r="W16" s="12">
        <v>19903</v>
      </c>
      <c r="X16" s="17">
        <v>12758</v>
      </c>
      <c r="Y16" s="17">
        <v>21206</v>
      </c>
      <c r="Z16" s="17">
        <v>22567</v>
      </c>
      <c r="AA16" s="17">
        <v>34541</v>
      </c>
      <c r="AB16" s="17">
        <v>21137</v>
      </c>
      <c r="AC16" s="17">
        <v>18287</v>
      </c>
      <c r="AD16" s="17">
        <v>15842</v>
      </c>
      <c r="AE16" s="17">
        <v>11585</v>
      </c>
      <c r="AF16" s="17">
        <v>7750</v>
      </c>
      <c r="AG16" s="31">
        <v>9013</v>
      </c>
      <c r="AH16" s="32">
        <v>6658</v>
      </c>
      <c r="AI16" s="32">
        <v>5477</v>
      </c>
      <c r="AJ16" s="32">
        <v>744</v>
      </c>
      <c r="AK16" s="32">
        <v>577</v>
      </c>
    </row>
    <row r="17" spans="2:37" x14ac:dyDescent="0.2">
      <c r="B17" s="3" t="s">
        <v>2</v>
      </c>
      <c r="C17" s="4">
        <v>18414</v>
      </c>
      <c r="D17" s="4">
        <v>25503</v>
      </c>
      <c r="E17" s="4">
        <v>11760</v>
      </c>
      <c r="F17" s="4">
        <v>12927</v>
      </c>
      <c r="G17" s="4">
        <v>10821</v>
      </c>
      <c r="H17" s="4">
        <v>10259</v>
      </c>
      <c r="I17" s="4">
        <v>11888</v>
      </c>
      <c r="J17" s="4">
        <v>11905</v>
      </c>
      <c r="K17" s="4">
        <v>16069</v>
      </c>
      <c r="L17" s="4">
        <v>20034</v>
      </c>
      <c r="M17" s="4">
        <v>19977</v>
      </c>
      <c r="N17" s="12">
        <v>16573</v>
      </c>
      <c r="O17" s="12">
        <v>15378</v>
      </c>
      <c r="P17" s="17">
        <v>18246</v>
      </c>
      <c r="Q17" s="17">
        <v>16846</v>
      </c>
      <c r="R17" s="12">
        <v>18011</v>
      </c>
      <c r="S17" s="12">
        <v>12374</v>
      </c>
      <c r="T17" s="12">
        <v>16246</v>
      </c>
      <c r="U17" s="12">
        <v>19794</v>
      </c>
      <c r="V17" s="12">
        <v>22882</v>
      </c>
      <c r="W17" s="17">
        <v>21322</v>
      </c>
      <c r="X17" s="17">
        <v>12833</v>
      </c>
      <c r="Y17" s="17">
        <v>21839</v>
      </c>
      <c r="Z17" s="17">
        <v>22967</v>
      </c>
      <c r="AA17" s="17">
        <v>35169</v>
      </c>
      <c r="AB17" s="17">
        <v>22608</v>
      </c>
      <c r="AC17" s="17">
        <v>19259</v>
      </c>
      <c r="AD17" s="17">
        <v>16279</v>
      </c>
      <c r="AE17" s="17">
        <v>11886</v>
      </c>
      <c r="AF17" s="17">
        <v>8038</v>
      </c>
      <c r="AG17" s="31">
        <v>9245</v>
      </c>
      <c r="AH17" s="32">
        <v>6688</v>
      </c>
      <c r="AI17" s="32">
        <v>5737</v>
      </c>
      <c r="AJ17" s="32">
        <v>784</v>
      </c>
      <c r="AK17" s="32">
        <v>571</v>
      </c>
    </row>
    <row r="18" spans="2:37" x14ac:dyDescent="0.2">
      <c r="B18" s="22" t="s">
        <v>33</v>
      </c>
      <c r="C18" s="23">
        <v>78390</v>
      </c>
      <c r="D18" s="23">
        <v>223027</v>
      </c>
      <c r="E18" s="23">
        <v>159605</v>
      </c>
      <c r="F18" s="23">
        <v>183741</v>
      </c>
      <c r="G18" s="23">
        <v>189470</v>
      </c>
      <c r="H18" s="23">
        <v>199069</v>
      </c>
      <c r="I18" s="23">
        <v>224926</v>
      </c>
      <c r="J18" s="23">
        <v>280828</v>
      </c>
      <c r="K18" s="23">
        <v>481915</v>
      </c>
      <c r="L18" s="23">
        <v>759308</v>
      </c>
      <c r="M18" s="23">
        <v>924451</v>
      </c>
      <c r="N18" s="24">
        <v>713953</v>
      </c>
      <c r="O18" s="24">
        <v>685001</v>
      </c>
      <c r="P18" s="24">
        <v>833189</v>
      </c>
      <c r="Q18" s="24">
        <v>838951</v>
      </c>
      <c r="R18" s="24">
        <v>899298</v>
      </c>
      <c r="S18" s="24">
        <v>684989.39</v>
      </c>
      <c r="T18" s="24">
        <v>949087</v>
      </c>
      <c r="U18" s="24">
        <v>1371223</v>
      </c>
      <c r="V18" s="24">
        <v>1623832</v>
      </c>
      <c r="W18" s="26">
        <v>1025477</v>
      </c>
      <c r="X18" s="26">
        <v>688417</v>
      </c>
      <c r="Y18" s="26">
        <v>1777349</v>
      </c>
      <c r="Z18" s="26">
        <v>2077674</v>
      </c>
      <c r="AA18" s="26">
        <v>2669611</v>
      </c>
      <c r="AB18" s="26">
        <v>2687116</v>
      </c>
      <c r="AC18" s="26">
        <v>2242217.5499999998</v>
      </c>
      <c r="AD18" s="26">
        <v>1923669.5049999999</v>
      </c>
      <c r="AE18" s="26">
        <v>1099239</v>
      </c>
      <c r="AF18" s="26">
        <v>871354.179</v>
      </c>
      <c r="AG18" s="26">
        <v>959190.90305999992</v>
      </c>
      <c r="AH18" s="26">
        <v>692535.81400000001</v>
      </c>
      <c r="AI18" s="26">
        <v>728263.54941000056</v>
      </c>
      <c r="AJ18" s="26">
        <v>77506.516000000003</v>
      </c>
      <c r="AK18" s="26">
        <v>61056.197999999997</v>
      </c>
    </row>
    <row r="19" spans="2:37" x14ac:dyDescent="0.2">
      <c r="B19" s="51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2"/>
      <c r="O19" s="12"/>
      <c r="P19" s="12"/>
      <c r="Q19" s="12"/>
      <c r="R19" s="12"/>
      <c r="S19" s="12"/>
      <c r="T19" s="12"/>
      <c r="U19" s="12"/>
      <c r="V19" s="12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2:37" x14ac:dyDescent="0.2">
      <c r="B20" s="3" t="s">
        <v>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2"/>
      <c r="O20" s="12"/>
      <c r="P20" s="12"/>
      <c r="Q20" s="12"/>
      <c r="R20" s="12"/>
      <c r="S20" s="12"/>
      <c r="T20" s="12"/>
      <c r="U20" s="12"/>
      <c r="V20" s="12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>
        <v>91</v>
      </c>
      <c r="AK20" s="17">
        <v>275</v>
      </c>
    </row>
    <row r="21" spans="2:37" x14ac:dyDescent="0.2">
      <c r="B21" s="3" t="s">
        <v>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2"/>
      <c r="O21" s="12"/>
      <c r="P21" s="12"/>
      <c r="Q21" s="12"/>
      <c r="R21" s="12"/>
      <c r="S21" s="12"/>
      <c r="T21" s="12"/>
      <c r="U21" s="12"/>
      <c r="V21" s="12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>
        <v>115</v>
      </c>
      <c r="AK21" s="17">
        <v>195</v>
      </c>
    </row>
    <row r="22" spans="2:37" x14ac:dyDescent="0.2">
      <c r="B22" s="3" t="s">
        <v>34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2"/>
      <c r="O22" s="12"/>
      <c r="P22" s="17"/>
      <c r="Q22" s="17"/>
      <c r="R22" s="12"/>
      <c r="S22" s="12"/>
      <c r="T22" s="12"/>
      <c r="U22" s="12"/>
      <c r="V22" s="12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31"/>
      <c r="AH22" s="32"/>
      <c r="AI22" s="32"/>
      <c r="AJ22" s="32">
        <v>12234.293</v>
      </c>
      <c r="AK22" s="32">
        <v>36252.710500000001</v>
      </c>
    </row>
    <row r="23" spans="2:37" x14ac:dyDescent="0.2">
      <c r="B23" s="34" t="s">
        <v>37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6"/>
      <c r="P23" s="37"/>
      <c r="Q23" s="37"/>
      <c r="R23" s="36"/>
      <c r="S23" s="36"/>
      <c r="T23" s="36"/>
      <c r="U23" s="36"/>
      <c r="V23" s="36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8"/>
      <c r="AK23" s="38"/>
    </row>
    <row r="24" spans="2:37" x14ac:dyDescent="0.2">
      <c r="B24" s="39" t="s">
        <v>6</v>
      </c>
      <c r="C24" s="4">
        <v>7967</v>
      </c>
      <c r="D24" s="4">
        <v>17590</v>
      </c>
      <c r="E24" s="4">
        <v>12095</v>
      </c>
      <c r="F24" s="4">
        <v>14814</v>
      </c>
      <c r="G24" s="4">
        <v>13454</v>
      </c>
      <c r="H24" s="4">
        <v>12107</v>
      </c>
      <c r="I24" s="4">
        <v>11448</v>
      </c>
      <c r="J24" s="4">
        <v>16381</v>
      </c>
      <c r="K24" s="4">
        <v>22938</v>
      </c>
      <c r="L24" s="4">
        <v>33331</v>
      </c>
      <c r="M24" s="4">
        <v>35145</v>
      </c>
      <c r="N24" s="12">
        <v>36015</v>
      </c>
      <c r="O24" s="12">
        <v>42753</v>
      </c>
      <c r="P24" s="17">
        <v>44089</v>
      </c>
      <c r="Q24" s="17">
        <v>38438</v>
      </c>
      <c r="R24" s="12">
        <v>51262</v>
      </c>
      <c r="S24" s="12">
        <v>53846</v>
      </c>
      <c r="T24" s="12">
        <v>36451</v>
      </c>
      <c r="U24" s="12">
        <v>39831</v>
      </c>
      <c r="V24" s="12">
        <v>65453</v>
      </c>
      <c r="W24" s="17">
        <v>45521</v>
      </c>
      <c r="X24" s="17">
        <v>25199</v>
      </c>
      <c r="Y24" s="17">
        <v>41438</v>
      </c>
      <c r="Z24" s="17">
        <v>46454</v>
      </c>
      <c r="AA24" s="17">
        <v>38078</v>
      </c>
      <c r="AB24" s="17">
        <v>22548</v>
      </c>
      <c r="AC24" s="17">
        <v>18174</v>
      </c>
      <c r="AD24" s="17">
        <v>13241</v>
      </c>
      <c r="AE24" s="17">
        <v>9561</v>
      </c>
      <c r="AF24" s="17">
        <v>7411</v>
      </c>
      <c r="AG24" s="12">
        <v>10674</v>
      </c>
      <c r="AH24" s="17">
        <v>14307</v>
      </c>
      <c r="AI24" s="17">
        <v>25982</v>
      </c>
      <c r="AJ24" s="49">
        <v>43819</v>
      </c>
      <c r="AK24" s="49">
        <v>143871</v>
      </c>
    </row>
    <row r="25" spans="2:37" x14ac:dyDescent="0.2">
      <c r="B25" s="39" t="s">
        <v>7</v>
      </c>
      <c r="C25" s="4">
        <v>3662</v>
      </c>
      <c r="D25" s="4">
        <v>18435</v>
      </c>
      <c r="E25" s="4">
        <v>12521</v>
      </c>
      <c r="F25" s="4">
        <v>15167</v>
      </c>
      <c r="G25" s="4">
        <v>14034</v>
      </c>
      <c r="H25" s="4">
        <v>12133</v>
      </c>
      <c r="I25" s="4">
        <v>11918</v>
      </c>
      <c r="J25" s="4">
        <v>15488</v>
      </c>
      <c r="K25" s="4">
        <v>22136</v>
      </c>
      <c r="L25" s="4">
        <v>32260</v>
      </c>
      <c r="M25" s="4">
        <v>34771</v>
      </c>
      <c r="N25" s="12">
        <v>34898</v>
      </c>
      <c r="O25" s="12">
        <v>42420</v>
      </c>
      <c r="P25" s="17">
        <v>45094</v>
      </c>
      <c r="Q25" s="17">
        <v>38333</v>
      </c>
      <c r="R25" s="12">
        <v>50413</v>
      </c>
      <c r="S25" s="12">
        <v>55459</v>
      </c>
      <c r="T25" s="12">
        <v>38735</v>
      </c>
      <c r="U25" s="12">
        <v>37724</v>
      </c>
      <c r="V25" s="12">
        <v>67310</v>
      </c>
      <c r="W25" s="17">
        <v>46634</v>
      </c>
      <c r="X25" s="17">
        <v>22853</v>
      </c>
      <c r="Y25" s="17">
        <v>39775</v>
      </c>
      <c r="Z25" s="17">
        <v>40477</v>
      </c>
      <c r="AA25" s="17">
        <v>44276</v>
      </c>
      <c r="AB25" s="17">
        <v>23112</v>
      </c>
      <c r="AC25" s="17">
        <v>18502</v>
      </c>
      <c r="AD25" s="17">
        <v>13558</v>
      </c>
      <c r="AE25" s="17">
        <v>9584</v>
      </c>
      <c r="AF25" s="17">
        <v>7547</v>
      </c>
      <c r="AG25" s="12">
        <v>10369</v>
      </c>
      <c r="AH25" s="17">
        <v>13827</v>
      </c>
      <c r="AI25" s="17">
        <v>14067</v>
      </c>
      <c r="AJ25" s="49">
        <v>38790</v>
      </c>
      <c r="AK25" s="49">
        <v>169244</v>
      </c>
    </row>
    <row r="26" spans="2:37" x14ac:dyDescent="0.2">
      <c r="B26" s="40" t="s">
        <v>5</v>
      </c>
      <c r="C26" s="23">
        <v>40000</v>
      </c>
      <c r="D26" s="23">
        <v>97602</v>
      </c>
      <c r="E26" s="23">
        <v>73359</v>
      </c>
      <c r="F26" s="23">
        <v>103248</v>
      </c>
      <c r="G26" s="23">
        <v>100091</v>
      </c>
      <c r="H26" s="23">
        <v>91727</v>
      </c>
      <c r="I26" s="23">
        <v>90418</v>
      </c>
      <c r="J26" s="23">
        <v>147325</v>
      </c>
      <c r="K26" s="23">
        <v>236232</v>
      </c>
      <c r="L26" s="23">
        <v>345920</v>
      </c>
      <c r="M26" s="23">
        <v>382625</v>
      </c>
      <c r="N26" s="24">
        <v>370431</v>
      </c>
      <c r="O26" s="24">
        <v>405870</v>
      </c>
      <c r="P26" s="24">
        <v>480635</v>
      </c>
      <c r="Q26" s="24">
        <v>408250</v>
      </c>
      <c r="R26" s="24">
        <v>357299</v>
      </c>
      <c r="S26" s="24">
        <v>269288.49</v>
      </c>
      <c r="T26" s="24">
        <v>271130</v>
      </c>
      <c r="U26" s="24">
        <v>388131</v>
      </c>
      <c r="V26" s="24">
        <v>582261</v>
      </c>
      <c r="W26" s="26">
        <v>316933</v>
      </c>
      <c r="X26" s="26">
        <v>146377</v>
      </c>
      <c r="Y26" s="26">
        <v>301385</v>
      </c>
      <c r="Z26" s="26">
        <v>343894</v>
      </c>
      <c r="AA26" s="26">
        <v>380350</v>
      </c>
      <c r="AB26" s="26">
        <v>269494</v>
      </c>
      <c r="AC26" s="26">
        <v>174337.85</v>
      </c>
      <c r="AD26" s="26">
        <v>128409.53</v>
      </c>
      <c r="AE26" s="26">
        <v>94754</v>
      </c>
      <c r="AF26" s="26">
        <v>71057.914999999994</v>
      </c>
      <c r="AG26" s="26">
        <v>126089.24647000016</v>
      </c>
      <c r="AH26" s="26">
        <v>177201.52499999999</v>
      </c>
      <c r="AI26" s="26">
        <v>422581.4471799999</v>
      </c>
      <c r="AJ26" s="41">
        <v>1045078.5177299997</v>
      </c>
      <c r="AK26" s="41">
        <v>2221812.6590900011</v>
      </c>
    </row>
    <row r="27" spans="2:37" x14ac:dyDescent="0.2">
      <c r="B27" s="20" t="s">
        <v>16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2"/>
      <c r="O27" s="12"/>
      <c r="P27" s="2"/>
      <c r="Q27" s="2"/>
      <c r="R27" s="12"/>
      <c r="S27" s="12"/>
      <c r="T27" s="12"/>
      <c r="U27" s="12"/>
      <c r="V27" s="12"/>
      <c r="W27" s="17"/>
      <c r="X27" s="17"/>
      <c r="Y27" s="17"/>
      <c r="Z27" s="17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2:37" x14ac:dyDescent="0.2">
      <c r="B28" s="3" t="s">
        <v>1</v>
      </c>
      <c r="C28" s="10" t="s">
        <v>15</v>
      </c>
      <c r="D28" s="4">
        <v>1415</v>
      </c>
      <c r="E28" s="4">
        <v>1005</v>
      </c>
      <c r="F28" s="4">
        <v>851</v>
      </c>
      <c r="G28" s="4">
        <v>824</v>
      </c>
      <c r="H28" s="4">
        <v>622</v>
      </c>
      <c r="I28" s="4">
        <v>533</v>
      </c>
      <c r="J28" s="4">
        <v>920</v>
      </c>
      <c r="K28" s="4">
        <v>1059</v>
      </c>
      <c r="L28" s="4">
        <v>1434</v>
      </c>
      <c r="M28" s="4">
        <v>1032</v>
      </c>
      <c r="N28" s="12">
        <v>976</v>
      </c>
      <c r="O28" s="12">
        <v>1185</v>
      </c>
      <c r="P28" s="17">
        <v>1241</v>
      </c>
      <c r="Q28" s="17">
        <v>1137</v>
      </c>
      <c r="R28" s="12">
        <v>1179</v>
      </c>
      <c r="S28" s="12">
        <v>624</v>
      </c>
      <c r="T28" s="12">
        <v>522</v>
      </c>
      <c r="U28" s="12">
        <v>1069</v>
      </c>
      <c r="V28" s="12">
        <v>1081</v>
      </c>
      <c r="W28" s="17">
        <v>769</v>
      </c>
      <c r="X28" s="17">
        <v>644</v>
      </c>
      <c r="Y28" s="17">
        <v>706</v>
      </c>
      <c r="Z28" s="17">
        <v>1115</v>
      </c>
      <c r="AA28" s="17">
        <v>871</v>
      </c>
      <c r="AB28" s="17">
        <v>824</v>
      </c>
      <c r="AC28" s="17">
        <v>593</v>
      </c>
      <c r="AD28" s="17">
        <v>169</v>
      </c>
      <c r="AE28" s="17">
        <v>203</v>
      </c>
      <c r="AF28" s="17">
        <v>161</v>
      </c>
      <c r="AG28" s="31">
        <v>172</v>
      </c>
      <c r="AH28" s="32">
        <v>90</v>
      </c>
      <c r="AI28" s="32">
        <v>91</v>
      </c>
      <c r="AJ28" s="32">
        <v>75</v>
      </c>
      <c r="AK28" s="32">
        <v>65</v>
      </c>
    </row>
    <row r="29" spans="2:37" x14ac:dyDescent="0.2">
      <c r="B29" s="3" t="s">
        <v>2</v>
      </c>
      <c r="C29" s="10" t="s">
        <v>15</v>
      </c>
      <c r="D29" s="4">
        <v>1038</v>
      </c>
      <c r="E29" s="4">
        <v>947</v>
      </c>
      <c r="F29" s="4">
        <v>748</v>
      </c>
      <c r="G29" s="4">
        <v>724</v>
      </c>
      <c r="H29" s="4">
        <v>562</v>
      </c>
      <c r="I29" s="4">
        <v>493</v>
      </c>
      <c r="J29" s="4">
        <v>853</v>
      </c>
      <c r="K29" s="4">
        <v>951</v>
      </c>
      <c r="L29" s="4">
        <v>1368</v>
      </c>
      <c r="M29" s="4">
        <v>1043</v>
      </c>
      <c r="N29" s="12">
        <v>1063</v>
      </c>
      <c r="O29" s="12">
        <v>1221</v>
      </c>
      <c r="P29" s="17">
        <v>1636</v>
      </c>
      <c r="Q29" s="17">
        <v>1592</v>
      </c>
      <c r="R29" s="12">
        <v>1606</v>
      </c>
      <c r="S29" s="12">
        <v>1284</v>
      </c>
      <c r="T29" s="12">
        <v>974</v>
      </c>
      <c r="U29" s="12">
        <v>1231</v>
      </c>
      <c r="V29" s="12">
        <v>1640</v>
      </c>
      <c r="W29" s="17">
        <v>1405</v>
      </c>
      <c r="X29" s="17">
        <v>817</v>
      </c>
      <c r="Y29" s="17">
        <v>768</v>
      </c>
      <c r="Z29" s="17">
        <v>1132</v>
      </c>
      <c r="AA29" s="17">
        <v>1255</v>
      </c>
      <c r="AB29" s="17">
        <v>899</v>
      </c>
      <c r="AC29" s="17">
        <v>1187</v>
      </c>
      <c r="AD29" s="17">
        <v>566</v>
      </c>
      <c r="AE29" s="17">
        <v>364</v>
      </c>
      <c r="AF29" s="17">
        <v>318</v>
      </c>
      <c r="AG29" s="31">
        <v>342</v>
      </c>
      <c r="AH29" s="32">
        <v>175</v>
      </c>
      <c r="AI29" s="32">
        <v>206</v>
      </c>
      <c r="AJ29" s="32">
        <v>140</v>
      </c>
      <c r="AK29" s="32">
        <v>116</v>
      </c>
    </row>
    <row r="30" spans="2:37" x14ac:dyDescent="0.2">
      <c r="B30" s="3" t="s">
        <v>8</v>
      </c>
      <c r="C30" s="4">
        <v>7088</v>
      </c>
      <c r="D30" s="9" t="s">
        <v>11</v>
      </c>
      <c r="E30" s="9" t="s">
        <v>12</v>
      </c>
      <c r="F30" s="9" t="s">
        <v>13</v>
      </c>
      <c r="G30" s="4">
        <v>26510</v>
      </c>
      <c r="H30" s="4">
        <v>17683</v>
      </c>
      <c r="I30" s="4">
        <v>15881</v>
      </c>
      <c r="J30" s="4">
        <v>50505</v>
      </c>
      <c r="K30" s="4">
        <v>53000</v>
      </c>
      <c r="L30" s="4">
        <v>54892</v>
      </c>
      <c r="M30" s="4">
        <v>46380</v>
      </c>
      <c r="N30" s="12">
        <v>42135</v>
      </c>
      <c r="O30" s="12">
        <v>68547</v>
      </c>
      <c r="P30" s="17">
        <v>88848</v>
      </c>
      <c r="Q30" s="17">
        <v>101188</v>
      </c>
      <c r="R30" s="12">
        <v>97447</v>
      </c>
      <c r="S30" s="12">
        <v>45850</v>
      </c>
      <c r="T30" s="12">
        <v>44555</v>
      </c>
      <c r="U30" s="12">
        <v>88016</v>
      </c>
      <c r="V30" s="12">
        <v>88400</v>
      </c>
      <c r="W30" s="17">
        <v>47244</v>
      </c>
      <c r="X30" s="17">
        <v>40851</v>
      </c>
      <c r="Y30" s="17">
        <v>49251</v>
      </c>
      <c r="Z30" s="17">
        <f>88866-3715</f>
        <v>85151</v>
      </c>
      <c r="AA30" s="17">
        <v>60462</v>
      </c>
      <c r="AB30" s="17">
        <v>54194</v>
      </c>
      <c r="AC30" s="17">
        <v>40736.699999999997</v>
      </c>
      <c r="AD30" s="17">
        <v>14526.454</v>
      </c>
      <c r="AE30" s="17">
        <v>25620.235000000001</v>
      </c>
      <c r="AF30" s="17">
        <v>14021.21</v>
      </c>
      <c r="AG30" s="17">
        <v>17870.445380000001</v>
      </c>
      <c r="AH30" s="17">
        <f>13137.465-3293.009</f>
        <v>9844.4560000000001</v>
      </c>
      <c r="AI30" s="17">
        <v>5215.085</v>
      </c>
      <c r="AJ30" s="17">
        <v>5208.7879999999996</v>
      </c>
      <c r="AK30" s="17">
        <v>3849.5</v>
      </c>
    </row>
    <row r="31" spans="2:37" x14ac:dyDescent="0.2">
      <c r="B31" s="22" t="s">
        <v>9</v>
      </c>
      <c r="C31" s="25"/>
      <c r="D31" s="25"/>
      <c r="E31" s="25"/>
      <c r="F31" s="25"/>
      <c r="G31" s="23">
        <v>33351</v>
      </c>
      <c r="H31" s="23">
        <v>39749</v>
      </c>
      <c r="I31" s="23">
        <v>44005</v>
      </c>
      <c r="J31" s="23">
        <v>76533</v>
      </c>
      <c r="K31" s="23">
        <v>109003</v>
      </c>
      <c r="L31" s="23">
        <v>132995</v>
      </c>
      <c r="M31" s="23">
        <v>158446</v>
      </c>
      <c r="N31" s="24">
        <v>131671</v>
      </c>
      <c r="O31" s="24">
        <v>155036</v>
      </c>
      <c r="P31" s="26">
        <v>162506</v>
      </c>
      <c r="Q31" s="26">
        <v>208852</v>
      </c>
      <c r="R31" s="24">
        <v>221426</v>
      </c>
      <c r="S31" s="24">
        <v>189840</v>
      </c>
      <c r="T31" s="24">
        <v>211102</v>
      </c>
      <c r="U31" s="24">
        <v>235530</v>
      </c>
      <c r="V31" s="24">
        <v>235262</v>
      </c>
      <c r="W31" s="26">
        <v>208539</v>
      </c>
      <c r="X31" s="26">
        <f>74865+5207+220</f>
        <v>80292</v>
      </c>
      <c r="Y31" s="26">
        <f>3254+349</f>
        <v>3603</v>
      </c>
      <c r="Z31" s="26">
        <v>3715</v>
      </c>
      <c r="AA31" s="26">
        <v>3091</v>
      </c>
      <c r="AB31" s="26">
        <v>3800</v>
      </c>
      <c r="AC31" s="26">
        <v>4209</v>
      </c>
      <c r="AD31" s="26">
        <v>5434.0209999999997</v>
      </c>
      <c r="AE31" s="26">
        <v>1038.3409999999999</v>
      </c>
      <c r="AF31" s="26">
        <v>4427.4470000000001</v>
      </c>
      <c r="AG31" s="26">
        <v>4244.6896400000005</v>
      </c>
      <c r="AH31" s="26">
        <v>3293.009</v>
      </c>
      <c r="AI31" s="26">
        <v>3936.5720000000001</v>
      </c>
      <c r="AJ31" s="26">
        <v>4445.4669999999996</v>
      </c>
      <c r="AK31" s="26">
        <v>5246.16</v>
      </c>
    </row>
    <row r="32" spans="2:37" x14ac:dyDescent="0.2">
      <c r="B32" s="34" t="s">
        <v>14</v>
      </c>
      <c r="C32" s="42" t="s">
        <v>15</v>
      </c>
      <c r="D32" s="42" t="s">
        <v>15</v>
      </c>
      <c r="E32" s="42" t="s">
        <v>15</v>
      </c>
      <c r="F32" s="42" t="s">
        <v>15</v>
      </c>
      <c r="G32" s="42" t="s">
        <v>15</v>
      </c>
      <c r="H32" s="42" t="s">
        <v>15</v>
      </c>
      <c r="I32" s="42" t="s">
        <v>15</v>
      </c>
      <c r="J32" s="42" t="s">
        <v>15</v>
      </c>
      <c r="K32" s="42" t="s">
        <v>15</v>
      </c>
      <c r="L32" s="42" t="s">
        <v>15</v>
      </c>
      <c r="M32" s="43">
        <v>375428</v>
      </c>
      <c r="N32" s="36">
        <v>113172</v>
      </c>
      <c r="O32" s="36">
        <v>108625</v>
      </c>
      <c r="P32" s="44" t="s">
        <v>15</v>
      </c>
      <c r="Q32" s="44" t="s">
        <v>15</v>
      </c>
      <c r="R32" s="36">
        <v>98558.289170000004</v>
      </c>
      <c r="S32" s="45" t="s">
        <v>15</v>
      </c>
      <c r="T32" s="45" t="s">
        <v>15</v>
      </c>
      <c r="U32" s="45" t="s">
        <v>15</v>
      </c>
      <c r="V32" s="45" t="s">
        <v>15</v>
      </c>
      <c r="W32" s="46" t="s">
        <v>15</v>
      </c>
      <c r="X32" s="46" t="s">
        <v>15</v>
      </c>
      <c r="Y32" s="46" t="s">
        <v>15</v>
      </c>
      <c r="Z32" s="46" t="s">
        <v>15</v>
      </c>
      <c r="AA32" s="46" t="s">
        <v>15</v>
      </c>
      <c r="AB32" s="46" t="s">
        <v>15</v>
      </c>
      <c r="AC32" s="46" t="s">
        <v>15</v>
      </c>
      <c r="AD32" s="46" t="s">
        <v>15</v>
      </c>
      <c r="AE32" s="46" t="s">
        <v>15</v>
      </c>
      <c r="AF32" s="46" t="s">
        <v>15</v>
      </c>
      <c r="AG32" s="46" t="s">
        <v>15</v>
      </c>
      <c r="AH32" s="46" t="s">
        <v>15</v>
      </c>
      <c r="AI32" s="46" t="s">
        <v>15</v>
      </c>
      <c r="AJ32" s="47" t="s">
        <v>15</v>
      </c>
      <c r="AK32" s="47" t="s">
        <v>15</v>
      </c>
    </row>
    <row r="33" spans="2:37" x14ac:dyDescent="0.2">
      <c r="B33" s="48" t="s">
        <v>19</v>
      </c>
      <c r="C33" s="10"/>
      <c r="D33" s="10" t="s">
        <v>15</v>
      </c>
      <c r="E33" s="10" t="s">
        <v>15</v>
      </c>
      <c r="F33" s="10" t="s">
        <v>15</v>
      </c>
      <c r="G33" s="10" t="s">
        <v>15</v>
      </c>
      <c r="H33" s="10" t="s">
        <v>15</v>
      </c>
      <c r="I33" s="10" t="s">
        <v>15</v>
      </c>
      <c r="J33" s="10" t="s">
        <v>15</v>
      </c>
      <c r="K33" s="10" t="s">
        <v>15</v>
      </c>
      <c r="L33" s="10" t="s">
        <v>15</v>
      </c>
      <c r="M33" s="9" t="s">
        <v>15</v>
      </c>
      <c r="N33" s="12">
        <v>410937</v>
      </c>
      <c r="O33" s="12">
        <v>524446</v>
      </c>
      <c r="P33" s="12">
        <v>649012</v>
      </c>
      <c r="Q33" s="12">
        <v>736913</v>
      </c>
      <c r="R33" s="12">
        <v>1410552</v>
      </c>
      <c r="S33" s="12">
        <v>2187432.46</v>
      </c>
      <c r="T33" s="12">
        <v>2283655</v>
      </c>
      <c r="U33" s="12">
        <v>2257461</v>
      </c>
      <c r="V33" s="12">
        <v>2712304</v>
      </c>
      <c r="W33" s="17">
        <v>3282404</v>
      </c>
      <c r="X33" s="17">
        <v>3468251</v>
      </c>
      <c r="Y33" s="17">
        <v>3670239</v>
      </c>
      <c r="Z33" s="17">
        <v>4018724</v>
      </c>
      <c r="AA33" s="17">
        <v>4320059</v>
      </c>
      <c r="AB33" s="17">
        <v>4952515</v>
      </c>
      <c r="AC33" s="17">
        <v>5675571.6900000004</v>
      </c>
      <c r="AD33" s="17">
        <v>6754655</v>
      </c>
      <c r="AE33" s="17">
        <v>7404749</v>
      </c>
      <c r="AF33" s="17">
        <v>8406393</v>
      </c>
      <c r="AG33" s="17">
        <v>9154299.1530000009</v>
      </c>
      <c r="AH33" s="17">
        <v>10011453</v>
      </c>
      <c r="AI33" s="17">
        <v>10848047.589000002</v>
      </c>
      <c r="AJ33" s="49">
        <v>11990186.057999998</v>
      </c>
      <c r="AK33" s="49">
        <v>12998018.991</v>
      </c>
    </row>
    <row r="34" spans="2:37" x14ac:dyDescent="0.2">
      <c r="B34" s="48" t="s">
        <v>24</v>
      </c>
      <c r="C34" s="10" t="s">
        <v>15</v>
      </c>
      <c r="D34" s="10" t="s">
        <v>15</v>
      </c>
      <c r="E34" s="10" t="s">
        <v>15</v>
      </c>
      <c r="F34" s="10" t="s">
        <v>15</v>
      </c>
      <c r="G34" s="10" t="s">
        <v>15</v>
      </c>
      <c r="H34" s="10" t="s">
        <v>15</v>
      </c>
      <c r="I34" s="10" t="s">
        <v>15</v>
      </c>
      <c r="J34" s="10" t="s">
        <v>15</v>
      </c>
      <c r="K34" s="10" t="s">
        <v>15</v>
      </c>
      <c r="L34" s="9">
        <v>135623</v>
      </c>
      <c r="M34" s="9">
        <v>230114</v>
      </c>
      <c r="N34" s="12">
        <v>186093</v>
      </c>
      <c r="O34" s="12">
        <v>212561</v>
      </c>
      <c r="P34" s="17">
        <v>133489</v>
      </c>
      <c r="Q34" s="17">
        <v>147506</v>
      </c>
      <c r="R34" s="12">
        <v>183573</v>
      </c>
      <c r="S34" s="12">
        <v>196032.44</v>
      </c>
      <c r="T34" s="12">
        <v>150330</v>
      </c>
      <c r="U34" s="12">
        <v>844033</v>
      </c>
      <c r="V34" s="12">
        <v>497837</v>
      </c>
      <c r="W34" s="17">
        <v>389142</v>
      </c>
      <c r="X34" s="17">
        <v>451799</v>
      </c>
      <c r="Y34" s="17">
        <v>333208</v>
      </c>
      <c r="Z34" s="17">
        <v>391856</v>
      </c>
      <c r="AA34" s="17">
        <v>229500</v>
      </c>
      <c r="AB34" s="17">
        <v>250339</v>
      </c>
      <c r="AC34" s="17">
        <v>167342.79</v>
      </c>
      <c r="AD34" s="17">
        <v>257154.37899999999</v>
      </c>
      <c r="AE34" s="17">
        <v>277672.38</v>
      </c>
      <c r="AF34" s="17">
        <v>273895</v>
      </c>
      <c r="AG34" s="17">
        <v>155614.41541999998</v>
      </c>
      <c r="AH34" s="17">
        <v>178546</v>
      </c>
      <c r="AI34" s="17">
        <v>206148.9002</v>
      </c>
      <c r="AJ34" s="49">
        <v>950588.28679999989</v>
      </c>
      <c r="AK34" s="49">
        <v>306878.91392999998</v>
      </c>
    </row>
    <row r="35" spans="2:37" x14ac:dyDescent="0.2">
      <c r="B35" s="50" t="s">
        <v>31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12"/>
      <c r="O35" s="12"/>
      <c r="P35" s="17"/>
      <c r="Q35" s="17">
        <v>0</v>
      </c>
      <c r="R35" s="12">
        <v>0</v>
      </c>
      <c r="S35" s="12">
        <v>0</v>
      </c>
      <c r="T35" s="12">
        <v>0</v>
      </c>
      <c r="U35" s="17">
        <v>0</v>
      </c>
      <c r="V35" s="12">
        <v>0</v>
      </c>
      <c r="W35" s="12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23786007</v>
      </c>
      <c r="AG35" s="17">
        <v>25819569.095459998</v>
      </c>
      <c r="AH35" s="17">
        <v>1440573.7490000001</v>
      </c>
      <c r="AI35" s="17">
        <v>40.15</v>
      </c>
      <c r="AJ35" s="49">
        <v>0</v>
      </c>
      <c r="AK35" s="49">
        <v>23045.220649999999</v>
      </c>
    </row>
    <row r="36" spans="2:37" x14ac:dyDescent="0.2">
      <c r="B36" s="50" t="s">
        <v>32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2"/>
      <c r="O36" s="12"/>
      <c r="P36" s="17"/>
      <c r="Q36" s="17"/>
      <c r="R36" s="12"/>
      <c r="S36" s="12"/>
      <c r="T36" s="12"/>
      <c r="U36" s="17"/>
      <c r="V36" s="12"/>
      <c r="W36" s="12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49">
        <v>19457.967000000001</v>
      </c>
      <c r="AK36" s="49">
        <v>3535.8090000000002</v>
      </c>
    </row>
    <row r="37" spans="2:37" x14ac:dyDescent="0.2">
      <c r="B37" s="50" t="s">
        <v>10</v>
      </c>
      <c r="C37" s="9" t="s">
        <v>15</v>
      </c>
      <c r="D37" s="9" t="s">
        <v>15</v>
      </c>
      <c r="E37" s="9" t="s">
        <v>15</v>
      </c>
      <c r="F37" s="9" t="s">
        <v>15</v>
      </c>
      <c r="G37" s="9" t="s">
        <v>15</v>
      </c>
      <c r="H37" s="9" t="s">
        <v>15</v>
      </c>
      <c r="I37" s="9" t="s">
        <v>15</v>
      </c>
      <c r="J37" s="9" t="s">
        <v>15</v>
      </c>
      <c r="K37" s="9">
        <v>179855</v>
      </c>
      <c r="L37" s="9">
        <v>590730</v>
      </c>
      <c r="M37" s="9">
        <v>674495</v>
      </c>
      <c r="N37" s="12">
        <v>685131</v>
      </c>
      <c r="O37" s="12">
        <v>803871</v>
      </c>
      <c r="P37" s="17">
        <v>858853</v>
      </c>
      <c r="Q37" s="17">
        <v>793212</v>
      </c>
      <c r="R37" s="12">
        <v>931617</v>
      </c>
      <c r="S37" s="12">
        <v>928652.54957999999</v>
      </c>
      <c r="T37" s="12">
        <v>1434249</v>
      </c>
      <c r="U37" s="17">
        <v>962965</v>
      </c>
      <c r="V37" s="12">
        <v>481442</v>
      </c>
      <c r="W37" s="12">
        <v>226899</v>
      </c>
      <c r="X37" s="17">
        <v>263999</v>
      </c>
      <c r="Y37" s="17">
        <v>30765</v>
      </c>
      <c r="Z37" s="17">
        <v>7950</v>
      </c>
      <c r="AA37" s="17">
        <v>11825</v>
      </c>
      <c r="AB37" s="17">
        <v>42300</v>
      </c>
      <c r="AC37" s="17">
        <v>59500</v>
      </c>
      <c r="AD37" s="17">
        <v>134610.75</v>
      </c>
      <c r="AE37" s="17">
        <v>28000</v>
      </c>
      <c r="AF37" s="17">
        <v>219494</v>
      </c>
      <c r="AG37" s="17">
        <v>324066.87</v>
      </c>
      <c r="AH37" s="17">
        <v>33000</v>
      </c>
      <c r="AI37" s="17">
        <v>0</v>
      </c>
      <c r="AJ37" s="49">
        <v>7600</v>
      </c>
      <c r="AK37" s="49">
        <v>0</v>
      </c>
    </row>
    <row r="38" spans="2:37" x14ac:dyDescent="0.2">
      <c r="B38" s="50" t="s">
        <v>25</v>
      </c>
      <c r="C38" s="9">
        <v>102656</v>
      </c>
      <c r="D38" s="9">
        <v>51200</v>
      </c>
      <c r="E38" s="9">
        <v>4732</v>
      </c>
      <c r="F38" s="9">
        <v>1169</v>
      </c>
      <c r="G38" s="9">
        <v>3979</v>
      </c>
      <c r="H38" s="9">
        <v>7099</v>
      </c>
      <c r="I38" s="9">
        <v>8814</v>
      </c>
      <c r="J38" s="9">
        <v>28535</v>
      </c>
      <c r="K38" s="9">
        <v>31392</v>
      </c>
      <c r="L38" s="9">
        <v>38953</v>
      </c>
      <c r="M38" s="9">
        <v>70612</v>
      </c>
      <c r="N38" s="12">
        <v>51005</v>
      </c>
      <c r="O38" s="12">
        <v>133056</v>
      </c>
      <c r="P38" s="17">
        <v>67210</v>
      </c>
      <c r="Q38" s="17">
        <v>348357</v>
      </c>
      <c r="R38" s="12">
        <v>1623085</v>
      </c>
      <c r="S38" s="12">
        <v>2686729</v>
      </c>
      <c r="T38" s="12">
        <v>2624952</v>
      </c>
      <c r="U38" s="17">
        <v>922308</v>
      </c>
      <c r="V38" s="12">
        <v>1706141</v>
      </c>
      <c r="W38" s="12">
        <v>1195739</v>
      </c>
      <c r="X38" s="17">
        <v>864817</v>
      </c>
      <c r="Y38" s="17">
        <v>1064894</v>
      </c>
      <c r="Z38" s="17">
        <v>1930531</v>
      </c>
      <c r="AA38" s="17">
        <v>2736479</v>
      </c>
      <c r="AB38" s="17">
        <v>323102</v>
      </c>
      <c r="AC38" s="17">
        <v>1239023.2399999984</v>
      </c>
      <c r="AD38" s="17">
        <v>1394197.1755200005</v>
      </c>
      <c r="AE38" s="17">
        <v>903626.52200000023</v>
      </c>
      <c r="AF38" s="17">
        <v>645005.19199999794</v>
      </c>
      <c r="AG38" s="17">
        <v>624971.62812000141</v>
      </c>
      <c r="AH38" s="17">
        <v>644541.02900000033</v>
      </c>
      <c r="AI38" s="17">
        <v>613362.40638999979</v>
      </c>
      <c r="AJ38" s="49">
        <v>139560.70677999995</v>
      </c>
      <c r="AK38" s="49">
        <f>AK5-AK14-AK18-AK22-AK26-AK30-AK31-AK36-AK35</f>
        <v>511263.21612999827</v>
      </c>
    </row>
    <row r="39" spans="2:37" x14ac:dyDescent="0.2">
      <c r="B39" s="5"/>
      <c r="X39" s="14"/>
      <c r="Y39" s="28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2:37" x14ac:dyDescent="0.2">
      <c r="B40" t="s">
        <v>20</v>
      </c>
      <c r="N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2:37" x14ac:dyDescent="0.2">
      <c r="B41" t="s">
        <v>21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 spans="2:37" x14ac:dyDescent="0.2">
      <c r="B42" t="s">
        <v>22</v>
      </c>
      <c r="W42" s="14"/>
      <c r="X42" s="14"/>
      <c r="Y42" s="14"/>
      <c r="Z42" s="14"/>
    </row>
    <row r="43" spans="2:37" x14ac:dyDescent="0.2">
      <c r="B43" t="s">
        <v>23</v>
      </c>
      <c r="T43" s="14"/>
      <c r="U43" s="14"/>
      <c r="V43" s="14"/>
      <c r="W43" s="14"/>
      <c r="X43" s="14"/>
      <c r="Y43" s="14"/>
      <c r="Z43" s="14"/>
      <c r="AB43" s="33"/>
      <c r="AC43" s="33"/>
      <c r="AD43" s="33"/>
      <c r="AE43" s="33"/>
    </row>
    <row r="44" spans="2:37" x14ac:dyDescent="0.2">
      <c r="B44" t="s">
        <v>26</v>
      </c>
      <c r="Z44" s="14"/>
      <c r="AC44" s="33"/>
      <c r="AD44" s="33"/>
      <c r="AE44" s="33"/>
    </row>
    <row r="45" spans="2:37" x14ac:dyDescent="0.2">
      <c r="B45" t="s">
        <v>36</v>
      </c>
      <c r="AC45" s="33"/>
      <c r="AD45" s="33"/>
      <c r="AE45" s="33"/>
    </row>
    <row r="46" spans="2:37" x14ac:dyDescent="0.2">
      <c r="B46" t="s">
        <v>27</v>
      </c>
      <c r="AC46" s="33"/>
      <c r="AD46" s="33"/>
      <c r="AE46" s="33"/>
    </row>
    <row r="47" spans="2:37" x14ac:dyDescent="0.2">
      <c r="B47" t="s">
        <v>38</v>
      </c>
      <c r="M47" s="14"/>
      <c r="AC47" s="33"/>
      <c r="AD47" s="33"/>
      <c r="AE47" s="33"/>
    </row>
    <row r="48" spans="2:37" x14ac:dyDescent="0.2">
      <c r="J48" s="14"/>
      <c r="K48" s="14"/>
      <c r="L48" s="14"/>
      <c r="M48" s="14"/>
      <c r="N48" s="14"/>
      <c r="P48" s="14"/>
      <c r="Q48" s="14"/>
      <c r="R48" s="14"/>
      <c r="AC48" s="33"/>
      <c r="AD48" s="33"/>
      <c r="AE48" s="33"/>
    </row>
    <row r="49" spans="11:31" x14ac:dyDescent="0.2">
      <c r="K49" s="14"/>
      <c r="M49" s="14"/>
      <c r="AC49" s="33"/>
      <c r="AD49" s="33"/>
      <c r="AE49" s="33"/>
    </row>
    <row r="50" spans="11:31" x14ac:dyDescent="0.2">
      <c r="K50" s="14"/>
      <c r="M50" s="14"/>
      <c r="N50" s="14"/>
      <c r="P50" s="14"/>
      <c r="Q50" s="14"/>
      <c r="R50" s="14"/>
      <c r="AC50" s="33"/>
      <c r="AD50" s="33"/>
      <c r="AE50" s="33"/>
    </row>
    <row r="51" spans="11:31" x14ac:dyDescent="0.2">
      <c r="N51" s="14"/>
    </row>
    <row r="52" spans="11:31" x14ac:dyDescent="0.2">
      <c r="K52" s="14"/>
      <c r="Q52" s="14"/>
    </row>
    <row r="53" spans="11:31" x14ac:dyDescent="0.2">
      <c r="N53" s="14"/>
      <c r="Q53" s="14"/>
    </row>
    <row r="54" spans="11:31" x14ac:dyDescent="0.2">
      <c r="Q54" s="14"/>
    </row>
    <row r="55" spans="11:31" x14ac:dyDescent="0.2">
      <c r="Q55" s="14"/>
    </row>
    <row r="56" spans="11:31" x14ac:dyDescent="0.2">
      <c r="Q56" s="14"/>
    </row>
  </sheetData>
  <phoneticPr fontId="0" type="noConversion"/>
  <pageMargins left="0.19685039370078741" right="0.19685039370078741" top="0.98425196850393704" bottom="0.98425196850393704" header="0.51181102362204722" footer="0.51181102362204722"/>
  <pageSetup scale="62" fitToWidth="2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l1</vt:lpstr>
      <vt:lpstr>'l1'!Oblast_tisku</vt:lpstr>
    </vt:vector>
  </TitlesOfParts>
  <Company>ESF - 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 ESF MU</dc:creator>
  <cp:lastModifiedBy>Munzarová Miroslava Ing. (UPG-AAA)</cp:lastModifiedBy>
  <cp:lastPrinted>2015-03-26T09:01:06Z</cp:lastPrinted>
  <dcterms:created xsi:type="dcterms:W3CDTF">2003-03-19T11:33:24Z</dcterms:created>
  <dcterms:modified xsi:type="dcterms:W3CDTF">2026-02-19T08:19:32Z</dcterms:modified>
</cp:coreProperties>
</file>