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dislav.jerabek\Desktop\"/>
    </mc:Choice>
  </mc:AlternateContent>
  <bookViews>
    <workbookView xWindow="0" yWindow="120" windowWidth="15345" windowHeight="4335" activeTab="1"/>
  </bookViews>
  <sheets>
    <sheet name="Indikativní rozpočet" sheetId="2" r:id="rId1"/>
    <sheet name="Přehled nákladů EDS" sheetId="6" r:id="rId2"/>
    <sheet name="Sheet1" sheetId="4" state="hidden" r:id="rId3"/>
    <sheet name="List3" sheetId="3" state="hidden" r:id="rId4"/>
  </sheets>
  <externalReferences>
    <externalReference r:id="rId5"/>
  </externalReferences>
  <definedNames>
    <definedName name="_xlnm.Print_Titles" localSheetId="1">'Přehled nákladů EDS'!$2:$3</definedName>
    <definedName name="Progr">List3!$A$26:$A$29</definedName>
    <definedName name="Program">[1]List3!$A$27:$A$31</definedName>
    <definedName name="Rok_fin">List3!$I$2:$I$7</definedName>
    <definedName name="Stav_real">List3!$B$30:$B$34</definedName>
  </definedNames>
  <calcPr calcId="162913"/>
</workbook>
</file>

<file path=xl/calcChain.xml><?xml version="1.0" encoding="utf-8"?>
<calcChain xmlns="http://schemas.openxmlformats.org/spreadsheetml/2006/main">
  <c r="F60" i="6" l="1"/>
  <c r="E60" i="6"/>
  <c r="D60" i="6" s="1"/>
  <c r="F59" i="6"/>
  <c r="E59" i="6"/>
  <c r="N58" i="6"/>
  <c r="M58" i="6"/>
  <c r="L58" i="6"/>
  <c r="K58" i="6"/>
  <c r="J58" i="6"/>
  <c r="I58" i="6"/>
  <c r="H58" i="6"/>
  <c r="G58" i="6"/>
  <c r="E58" i="6" s="1"/>
  <c r="E100" i="6"/>
  <c r="F100" i="6"/>
  <c r="E17" i="6"/>
  <c r="F17" i="6"/>
  <c r="E18" i="6"/>
  <c r="D18" i="6" s="1"/>
  <c r="F18" i="6"/>
  <c r="E19" i="6"/>
  <c r="F19" i="6"/>
  <c r="E20" i="6"/>
  <c r="F20" i="6"/>
  <c r="N117" i="6"/>
  <c r="M117" i="6"/>
  <c r="L117" i="6"/>
  <c r="G117" i="6"/>
  <c r="F116" i="6"/>
  <c r="E116" i="6"/>
  <c r="D116" i="6" s="1"/>
  <c r="F115" i="6"/>
  <c r="E115" i="6"/>
  <c r="E113" i="6"/>
  <c r="F106" i="6"/>
  <c r="E106" i="6"/>
  <c r="F105" i="6"/>
  <c r="E105" i="6"/>
  <c r="F104" i="6"/>
  <c r="E104" i="6"/>
  <c r="F103" i="6"/>
  <c r="E103" i="6"/>
  <c r="F102" i="6"/>
  <c r="D102" i="6" s="1"/>
  <c r="E102" i="6"/>
  <c r="F101" i="6"/>
  <c r="E101" i="6"/>
  <c r="D100" i="6"/>
  <c r="A100" i="6"/>
  <c r="F99" i="6"/>
  <c r="E99" i="6"/>
  <c r="A99" i="6"/>
  <c r="N98" i="6"/>
  <c r="M98" i="6"/>
  <c r="L98" i="6"/>
  <c r="K98" i="6"/>
  <c r="J98" i="6"/>
  <c r="I98" i="6"/>
  <c r="H98" i="6"/>
  <c r="G98" i="6"/>
  <c r="F98" i="6"/>
  <c r="B98" i="6"/>
  <c r="A98" i="6"/>
  <c r="F97" i="6"/>
  <c r="E97" i="6"/>
  <c r="F96" i="6"/>
  <c r="E96" i="6"/>
  <c r="F95" i="6"/>
  <c r="E95" i="6"/>
  <c r="D95" i="6" s="1"/>
  <c r="F94" i="6"/>
  <c r="E94" i="6"/>
  <c r="F93" i="6"/>
  <c r="E93" i="6"/>
  <c r="F92" i="6"/>
  <c r="E92" i="6"/>
  <c r="N91" i="6"/>
  <c r="M91" i="6"/>
  <c r="L91" i="6"/>
  <c r="K91" i="6"/>
  <c r="J91" i="6"/>
  <c r="I91" i="6"/>
  <c r="H91" i="6"/>
  <c r="F91" i="6" s="1"/>
  <c r="G91" i="6"/>
  <c r="B91" i="6"/>
  <c r="A91" i="6"/>
  <c r="F90" i="6"/>
  <c r="E90" i="6"/>
  <c r="F89" i="6"/>
  <c r="E89" i="6"/>
  <c r="D89" i="6"/>
  <c r="F88" i="6"/>
  <c r="E88" i="6"/>
  <c r="F87" i="6"/>
  <c r="E87" i="6"/>
  <c r="N86" i="6"/>
  <c r="M86" i="6"/>
  <c r="L86" i="6"/>
  <c r="K86" i="6"/>
  <c r="J86" i="6"/>
  <c r="I86" i="6"/>
  <c r="H86" i="6"/>
  <c r="G86" i="6"/>
  <c r="E86" i="6" s="1"/>
  <c r="B86" i="6"/>
  <c r="A86" i="6"/>
  <c r="F85" i="6"/>
  <c r="E85" i="6"/>
  <c r="F84" i="6"/>
  <c r="E84" i="6"/>
  <c r="F83" i="6"/>
  <c r="E83" i="6"/>
  <c r="F82" i="6"/>
  <c r="E82" i="6"/>
  <c r="D82" i="6" s="1"/>
  <c r="N81" i="6"/>
  <c r="M81" i="6"/>
  <c r="L81" i="6"/>
  <c r="K81" i="6"/>
  <c r="J81" i="6"/>
  <c r="I81" i="6"/>
  <c r="H81" i="6"/>
  <c r="G81" i="6"/>
  <c r="F81" i="6"/>
  <c r="B81" i="6"/>
  <c r="A81" i="6"/>
  <c r="F80" i="6"/>
  <c r="E80" i="6"/>
  <c r="D80" i="6" s="1"/>
  <c r="F79" i="6"/>
  <c r="D79" i="6" s="1"/>
  <c r="E79" i="6"/>
  <c r="F78" i="6"/>
  <c r="E78" i="6"/>
  <c r="F77" i="6"/>
  <c r="E77" i="6"/>
  <c r="N76" i="6"/>
  <c r="M76" i="6"/>
  <c r="L76" i="6"/>
  <c r="K76" i="6"/>
  <c r="J76" i="6"/>
  <c r="I76" i="6"/>
  <c r="H76" i="6"/>
  <c r="F76" i="6" s="1"/>
  <c r="G76" i="6"/>
  <c r="B76" i="6"/>
  <c r="A76" i="6"/>
  <c r="F75" i="6"/>
  <c r="E75" i="6"/>
  <c r="F74" i="6"/>
  <c r="E74" i="6"/>
  <c r="D74" i="6" s="1"/>
  <c r="N73" i="6"/>
  <c r="M73" i="6"/>
  <c r="L73" i="6"/>
  <c r="K73" i="6"/>
  <c r="J73" i="6"/>
  <c r="I73" i="6"/>
  <c r="H73" i="6"/>
  <c r="G73" i="6"/>
  <c r="B73" i="6"/>
  <c r="A73" i="6"/>
  <c r="F72" i="6"/>
  <c r="E72" i="6"/>
  <c r="F71" i="6"/>
  <c r="D71" i="6" s="1"/>
  <c r="E71" i="6"/>
  <c r="F70" i="6"/>
  <c r="E70" i="6"/>
  <c r="F69" i="6"/>
  <c r="E69" i="6"/>
  <c r="F68" i="6"/>
  <c r="E68" i="6"/>
  <c r="D68" i="6"/>
  <c r="F67" i="6"/>
  <c r="E67" i="6"/>
  <c r="F66" i="6"/>
  <c r="E66" i="6"/>
  <c r="D66" i="6" s="1"/>
  <c r="F65" i="6"/>
  <c r="E65" i="6"/>
  <c r="D65" i="6" s="1"/>
  <c r="N64" i="6"/>
  <c r="M64" i="6"/>
  <c r="L64" i="6"/>
  <c r="K64" i="6"/>
  <c r="J64" i="6"/>
  <c r="I64" i="6"/>
  <c r="H64" i="6"/>
  <c r="G64" i="6"/>
  <c r="B64" i="6"/>
  <c r="A64" i="6"/>
  <c r="F63" i="6"/>
  <c r="E63" i="6"/>
  <c r="D63" i="6"/>
  <c r="F62" i="6"/>
  <c r="E62" i="6"/>
  <c r="N61" i="6"/>
  <c r="M61" i="6"/>
  <c r="L61" i="6"/>
  <c r="K61" i="6"/>
  <c r="J61" i="6"/>
  <c r="I61" i="6"/>
  <c r="H61" i="6"/>
  <c r="F61" i="6" s="1"/>
  <c r="G61" i="6"/>
  <c r="B61" i="6"/>
  <c r="A61" i="6"/>
  <c r="F57" i="6"/>
  <c r="E57" i="6"/>
  <c r="F56" i="6"/>
  <c r="E56" i="6"/>
  <c r="F55" i="6"/>
  <c r="E55" i="6"/>
  <c r="F54" i="6"/>
  <c r="E54" i="6"/>
  <c r="F53" i="6"/>
  <c r="E53" i="6"/>
  <c r="F52" i="6"/>
  <c r="E52" i="6"/>
  <c r="F51" i="6"/>
  <c r="E51" i="6"/>
  <c r="E50" i="6"/>
  <c r="F50" i="6"/>
  <c r="N49" i="6"/>
  <c r="M49" i="6"/>
  <c r="L49" i="6"/>
  <c r="K49" i="6"/>
  <c r="J49" i="6"/>
  <c r="I49" i="6"/>
  <c r="H49" i="6"/>
  <c r="G49" i="6"/>
  <c r="B49" i="6"/>
  <c r="A49" i="6"/>
  <c r="F48" i="6"/>
  <c r="E48" i="6"/>
  <c r="F47" i="6"/>
  <c r="E47" i="6"/>
  <c r="N46" i="6"/>
  <c r="M46" i="6"/>
  <c r="L46" i="6"/>
  <c r="K46" i="6"/>
  <c r="J46" i="6"/>
  <c r="I46" i="6"/>
  <c r="H46" i="6"/>
  <c r="G46" i="6"/>
  <c r="B46" i="6"/>
  <c r="A46" i="6"/>
  <c r="F45" i="6"/>
  <c r="E45" i="6"/>
  <c r="F44" i="6"/>
  <c r="E44" i="6"/>
  <c r="F43" i="6"/>
  <c r="E43" i="6"/>
  <c r="F42" i="6"/>
  <c r="E42" i="6"/>
  <c r="N41" i="6"/>
  <c r="M41" i="6"/>
  <c r="L41" i="6"/>
  <c r="K41" i="6"/>
  <c r="J41" i="6"/>
  <c r="I41" i="6"/>
  <c r="H41" i="6"/>
  <c r="F41" i="6" s="1"/>
  <c r="G41" i="6"/>
  <c r="B41" i="6"/>
  <c r="A41" i="6"/>
  <c r="F40" i="6"/>
  <c r="E40" i="6"/>
  <c r="F39" i="6"/>
  <c r="E39" i="6"/>
  <c r="N38" i="6"/>
  <c r="M38" i="6"/>
  <c r="L38" i="6"/>
  <c r="K38" i="6"/>
  <c r="J38" i="6"/>
  <c r="I38" i="6"/>
  <c r="H38" i="6"/>
  <c r="G38" i="6"/>
  <c r="E38" i="6" s="1"/>
  <c r="B38" i="6"/>
  <c r="A38" i="6"/>
  <c r="F37" i="6"/>
  <c r="E37" i="6"/>
  <c r="D37" i="6" s="1"/>
  <c r="F36" i="6"/>
  <c r="D36" i="6" s="1"/>
  <c r="E36" i="6"/>
  <c r="F35" i="6"/>
  <c r="E35" i="6"/>
  <c r="D35" i="6" s="1"/>
  <c r="N34" i="6"/>
  <c r="M34" i="6"/>
  <c r="L34" i="6"/>
  <c r="K34" i="6"/>
  <c r="J34" i="6"/>
  <c r="I34" i="6"/>
  <c r="H34" i="6"/>
  <c r="G34" i="6"/>
  <c r="F34" i="6"/>
  <c r="B34" i="6"/>
  <c r="A34" i="6"/>
  <c r="F33" i="6"/>
  <c r="E33" i="6"/>
  <c r="D33" i="6" s="1"/>
  <c r="F32" i="6"/>
  <c r="E32" i="6"/>
  <c r="N31" i="6"/>
  <c r="M31" i="6"/>
  <c r="L31" i="6"/>
  <c r="K31" i="6"/>
  <c r="J31" i="6"/>
  <c r="I31" i="6"/>
  <c r="E31" i="6" s="1"/>
  <c r="H31" i="6"/>
  <c r="G31" i="6"/>
  <c r="B31" i="6"/>
  <c r="A31" i="6"/>
  <c r="F30" i="6"/>
  <c r="E30" i="6"/>
  <c r="F29" i="6"/>
  <c r="E29" i="6"/>
  <c r="F28" i="6"/>
  <c r="E28" i="6"/>
  <c r="D28" i="6" s="1"/>
  <c r="F27" i="6"/>
  <c r="E27" i="6"/>
  <c r="F26" i="6"/>
  <c r="E26" i="6"/>
  <c r="E25" i="6"/>
  <c r="F25" i="6"/>
  <c r="N24" i="6"/>
  <c r="M24" i="6"/>
  <c r="L24" i="6"/>
  <c r="L109" i="6" s="1"/>
  <c r="K24" i="6"/>
  <c r="J24" i="6"/>
  <c r="I24" i="6"/>
  <c r="H24" i="6"/>
  <c r="F24" i="6" s="1"/>
  <c r="G24" i="6"/>
  <c r="E24" i="6" s="1"/>
  <c r="B24" i="6"/>
  <c r="A24" i="6"/>
  <c r="F23" i="6"/>
  <c r="E23" i="6"/>
  <c r="F22" i="6"/>
  <c r="E22" i="6"/>
  <c r="N21" i="6"/>
  <c r="M21" i="6"/>
  <c r="L21" i="6"/>
  <c r="K21" i="6"/>
  <c r="J21" i="6"/>
  <c r="I21" i="6"/>
  <c r="H21" i="6"/>
  <c r="G21" i="6"/>
  <c r="B21" i="6"/>
  <c r="A21" i="6"/>
  <c r="F16" i="6"/>
  <c r="E16" i="6"/>
  <c r="N15" i="6"/>
  <c r="M15" i="6"/>
  <c r="L15" i="6"/>
  <c r="K15" i="6"/>
  <c r="J15" i="6"/>
  <c r="I15" i="6"/>
  <c r="H15" i="6"/>
  <c r="G15" i="6"/>
  <c r="B15" i="6"/>
  <c r="A15" i="6"/>
  <c r="F14" i="6"/>
  <c r="E14" i="6"/>
  <c r="F13" i="6"/>
  <c r="E13" i="6"/>
  <c r="N12" i="6"/>
  <c r="M12" i="6"/>
  <c r="L12" i="6"/>
  <c r="K12" i="6"/>
  <c r="J12" i="6"/>
  <c r="I12" i="6"/>
  <c r="H12" i="6"/>
  <c r="F12" i="6" s="1"/>
  <c r="G12" i="6"/>
  <c r="E12" i="6" s="1"/>
  <c r="B12" i="6"/>
  <c r="A12" i="6"/>
  <c r="F11" i="6"/>
  <c r="E11" i="6"/>
  <c r="F10" i="6"/>
  <c r="E10" i="6"/>
  <c r="D10" i="6" s="1"/>
  <c r="F9" i="6"/>
  <c r="E9" i="6"/>
  <c r="F8" i="6"/>
  <c r="E8" i="6"/>
  <c r="N7" i="6"/>
  <c r="N109" i="6" s="1"/>
  <c r="M7" i="6"/>
  <c r="M109" i="6" s="1"/>
  <c r="L7" i="6"/>
  <c r="K7" i="6"/>
  <c r="K109" i="6" s="1"/>
  <c r="J7" i="6"/>
  <c r="J109" i="6" s="1"/>
  <c r="I7" i="6"/>
  <c r="I109" i="6" s="1"/>
  <c r="H7" i="6"/>
  <c r="G7" i="6"/>
  <c r="B7" i="6"/>
  <c r="A7" i="6"/>
  <c r="F6" i="6"/>
  <c r="E6" i="6"/>
  <c r="F5" i="6"/>
  <c r="E5" i="6"/>
  <c r="D5" i="6" s="1"/>
  <c r="N4" i="6"/>
  <c r="N108" i="6" s="1"/>
  <c r="M4" i="6"/>
  <c r="M108" i="6" s="1"/>
  <c r="L4" i="6"/>
  <c r="L108" i="6" s="1"/>
  <c r="K4" i="6"/>
  <c r="K108" i="6" s="1"/>
  <c r="K110" i="6" s="1"/>
  <c r="J4" i="6"/>
  <c r="J108" i="6" s="1"/>
  <c r="I4" i="6"/>
  <c r="I108" i="6" s="1"/>
  <c r="H4" i="6"/>
  <c r="H108" i="6" s="1"/>
  <c r="G4" i="6"/>
  <c r="B4" i="6"/>
  <c r="A4" i="6"/>
  <c r="I2" i="6"/>
  <c r="K2" i="6" s="1"/>
  <c r="M2" i="6" s="1"/>
  <c r="L110" i="6" l="1"/>
  <c r="I110" i="6"/>
  <c r="M110" i="6"/>
  <c r="J110" i="6"/>
  <c r="N110" i="6"/>
  <c r="G109" i="6"/>
  <c r="E15" i="6"/>
  <c r="E21" i="6"/>
  <c r="F38" i="6"/>
  <c r="E41" i="6"/>
  <c r="D72" i="6"/>
  <c r="F73" i="6"/>
  <c r="E81" i="6"/>
  <c r="H109" i="6"/>
  <c r="H110" i="6" s="1"/>
  <c r="D14" i="6"/>
  <c r="F15" i="6"/>
  <c r="D30" i="6"/>
  <c r="F31" i="6"/>
  <c r="D31" i="6" s="1"/>
  <c r="F46" i="6"/>
  <c r="D62" i="6"/>
  <c r="D75" i="6"/>
  <c r="D77" i="6"/>
  <c r="F58" i="6"/>
  <c r="D58" i="6" s="1"/>
  <c r="D54" i="6"/>
  <c r="D56" i="6"/>
  <c r="D83" i="6"/>
  <c r="D85" i="6"/>
  <c r="D106" i="6"/>
  <c r="G108" i="6"/>
  <c r="G110" i="6" s="1"/>
  <c r="G119" i="6" s="1"/>
  <c r="F4" i="6"/>
  <c r="F7" i="6"/>
  <c r="D22" i="6"/>
  <c r="E34" i="6"/>
  <c r="D34" i="6" s="1"/>
  <c r="E46" i="6"/>
  <c r="D46" i="6" s="1"/>
  <c r="E49" i="6"/>
  <c r="D57" i="6"/>
  <c r="E61" i="6"/>
  <c r="D61" i="6" s="1"/>
  <c r="E64" i="6"/>
  <c r="D70" i="6"/>
  <c r="D78" i="6"/>
  <c r="D84" i="6"/>
  <c r="F86" i="6"/>
  <c r="D86" i="6" s="1"/>
  <c r="D87" i="6"/>
  <c r="D23" i="6"/>
  <c r="J117" i="6"/>
  <c r="N119" i="6"/>
  <c r="F49" i="6"/>
  <c r="F64" i="6"/>
  <c r="E73" i="6"/>
  <c r="E76" i="6"/>
  <c r="D76" i="6" s="1"/>
  <c r="D88" i="6"/>
  <c r="D93" i="6"/>
  <c r="E98" i="6"/>
  <c r="D12" i="6"/>
  <c r="D38" i="6"/>
  <c r="D53" i="6"/>
  <c r="D69" i="6"/>
  <c r="D81" i="6"/>
  <c r="D90" i="6"/>
  <c r="E91" i="6"/>
  <c r="D91" i="6" s="1"/>
  <c r="D92" i="6"/>
  <c r="D94" i="6"/>
  <c r="D96" i="6"/>
  <c r="D99" i="6"/>
  <c r="D101" i="6"/>
  <c r="D59" i="6"/>
  <c r="D27" i="6"/>
  <c r="D29" i="6"/>
  <c r="D32" i="6"/>
  <c r="D39" i="6"/>
  <c r="D44" i="6"/>
  <c r="D48" i="6"/>
  <c r="D52" i="6"/>
  <c r="D19" i="6"/>
  <c r="E4" i="6"/>
  <c r="D9" i="6"/>
  <c r="D11" i="6"/>
  <c r="D43" i="6"/>
  <c r="D45" i="6"/>
  <c r="D47" i="6"/>
  <c r="D51" i="6"/>
  <c r="D8" i="6"/>
  <c r="D13" i="6"/>
  <c r="D6" i="6"/>
  <c r="D4" i="6" s="1"/>
  <c r="D104" i="6"/>
  <c r="D20" i="6"/>
  <c r="D26" i="6"/>
  <c r="D40" i="6"/>
  <c r="D97" i="6"/>
  <c r="D98" i="6"/>
  <c r="D17" i="6"/>
  <c r="D16" i="6"/>
  <c r="D24" i="6"/>
  <c r="D42" i="6"/>
  <c r="D15" i="6"/>
  <c r="D41" i="6"/>
  <c r="D55" i="6"/>
  <c r="D67" i="6"/>
  <c r="D103" i="6"/>
  <c r="D105" i="6"/>
  <c r="D115" i="6"/>
  <c r="D49" i="6"/>
  <c r="D50" i="6"/>
  <c r="K117" i="6"/>
  <c r="D25" i="6"/>
  <c r="M119" i="6"/>
  <c r="D113" i="6"/>
  <c r="F21" i="6"/>
  <c r="F108" i="6" s="1"/>
  <c r="E7" i="6"/>
  <c r="J13" i="2"/>
  <c r="O27" i="2"/>
  <c r="J27" i="2"/>
  <c r="K27" i="2" s="1"/>
  <c r="J119" i="6" l="1"/>
  <c r="D73" i="6"/>
  <c r="D21" i="6"/>
  <c r="F109" i="6"/>
  <c r="E108" i="6"/>
  <c r="L119" i="6"/>
  <c r="D108" i="6"/>
  <c r="D64" i="6"/>
  <c r="E114" i="6"/>
  <c r="E117" i="6" s="1"/>
  <c r="I117" i="6"/>
  <c r="K119" i="6"/>
  <c r="F110" i="6"/>
  <c r="E109" i="6"/>
  <c r="E110" i="6" s="1"/>
  <c r="D7" i="6"/>
  <c r="M27" i="2"/>
  <c r="P27" i="2"/>
  <c r="Q27" i="2"/>
  <c r="L27" i="2"/>
  <c r="H44" i="2"/>
  <c r="H34" i="2"/>
  <c r="J11" i="2"/>
  <c r="P11" i="2" l="1"/>
  <c r="P12" i="2" s="1"/>
  <c r="L11" i="2"/>
  <c r="D109" i="6"/>
  <c r="D110" i="6" s="1"/>
  <c r="E119" i="6"/>
  <c r="I119" i="6"/>
  <c r="F114" i="6"/>
  <c r="H117" i="6"/>
  <c r="H119" i="6" s="1"/>
  <c r="H49" i="2"/>
  <c r="H42" i="2"/>
  <c r="H43" i="2"/>
  <c r="H45" i="2"/>
  <c r="H46" i="2"/>
  <c r="H47" i="2"/>
  <c r="F117" i="6" l="1"/>
  <c r="F119" i="6" s="1"/>
  <c r="D114" i="6"/>
  <c r="D117" i="6" s="1"/>
  <c r="D119" i="6" s="1"/>
  <c r="J21" i="2"/>
  <c r="J20" i="2"/>
  <c r="J19" i="2"/>
  <c r="O13" i="2" l="1"/>
  <c r="N29" i="2" l="1"/>
  <c r="H48" i="2" l="1"/>
  <c r="H41" i="2"/>
  <c r="L20" i="2"/>
  <c r="H50" i="2" l="1"/>
  <c r="G50" i="2"/>
  <c r="G37" i="2"/>
  <c r="H36" i="2"/>
  <c r="H35" i="2"/>
  <c r="H33" i="2"/>
  <c r="O28" i="2"/>
  <c r="J28" i="2"/>
  <c r="O26" i="2"/>
  <c r="J26" i="2"/>
  <c r="P26" i="2" s="1"/>
  <c r="O25" i="2"/>
  <c r="J25" i="2"/>
  <c r="O24" i="2"/>
  <c r="J24" i="2"/>
  <c r="L24" i="2" s="1"/>
  <c r="O23" i="2"/>
  <c r="J23" i="2"/>
  <c r="L23" i="2" s="1"/>
  <c r="O22" i="2"/>
  <c r="J22" i="2"/>
  <c r="P22" i="2" s="1"/>
  <c r="O21" i="2"/>
  <c r="P21" i="2"/>
  <c r="P20" i="2"/>
  <c r="O20" i="2"/>
  <c r="K20" i="2"/>
  <c r="O19" i="2"/>
  <c r="K19" i="2"/>
  <c r="P19" i="2"/>
  <c r="O18" i="2"/>
  <c r="J18" i="2"/>
  <c r="L18" i="2" s="1"/>
  <c r="O17" i="2"/>
  <c r="J17" i="2"/>
  <c r="O16" i="2"/>
  <c r="J16" i="2"/>
  <c r="P16" i="2" s="1"/>
  <c r="O15" i="2"/>
  <c r="J15" i="2"/>
  <c r="P15" i="2" s="1"/>
  <c r="O14" i="2"/>
  <c r="J14" i="2"/>
  <c r="L13" i="2"/>
  <c r="M19" i="2" l="1"/>
  <c r="G4" i="2"/>
  <c r="C33" i="2" s="1"/>
  <c r="O29" i="2"/>
  <c r="K11" i="2"/>
  <c r="Q11" i="2" s="1"/>
  <c r="Q12" i="2" s="1"/>
  <c r="K15" i="2"/>
  <c r="M15" i="2" s="1"/>
  <c r="P25" i="2"/>
  <c r="K25" i="2"/>
  <c r="M25" i="2" s="1"/>
  <c r="L17" i="2"/>
  <c r="K17" i="2"/>
  <c r="M17" i="2" s="1"/>
  <c r="L28" i="2"/>
  <c r="J29" i="2"/>
  <c r="G5" i="2" s="1"/>
  <c r="K21" i="2"/>
  <c r="M21" i="2" s="1"/>
  <c r="L16" i="2"/>
  <c r="L22" i="2"/>
  <c r="L26" i="2"/>
  <c r="L15" i="2"/>
  <c r="K16" i="2"/>
  <c r="M16" i="2" s="1"/>
  <c r="L19" i="2"/>
  <c r="M20" i="2"/>
  <c r="L21" i="2"/>
  <c r="K22" i="2"/>
  <c r="M22" i="2" s="1"/>
  <c r="L25" i="2"/>
  <c r="K26" i="2"/>
  <c r="M26" i="2" s="1"/>
  <c r="H37" i="2"/>
  <c r="K14" i="2"/>
  <c r="M14" i="2" s="1"/>
  <c r="P14" i="2"/>
  <c r="K18" i="2"/>
  <c r="M18" i="2" s="1"/>
  <c r="P18" i="2"/>
  <c r="Q19" i="2"/>
  <c r="K24" i="2"/>
  <c r="M24" i="2" s="1"/>
  <c r="P24" i="2"/>
  <c r="K13" i="2"/>
  <c r="P13" i="2"/>
  <c r="L14" i="2"/>
  <c r="P17" i="2"/>
  <c r="Q20" i="2"/>
  <c r="K23" i="2"/>
  <c r="M23" i="2" s="1"/>
  <c r="P23" i="2"/>
  <c r="K28" i="2"/>
  <c r="M28" i="2" s="1"/>
  <c r="P28" i="2"/>
  <c r="P29" i="2" l="1"/>
  <c r="Q21" i="2"/>
  <c r="H4" i="2"/>
  <c r="D33" i="2" s="1"/>
  <c r="C41" i="2"/>
  <c r="I41" i="2" s="1"/>
  <c r="I50" i="2" s="1"/>
  <c r="K29" i="2"/>
  <c r="Q15" i="2"/>
  <c r="L29" i="2"/>
  <c r="M13" i="2"/>
  <c r="M29" i="2" s="1"/>
  <c r="Q13" i="2"/>
  <c r="Q22" i="2"/>
  <c r="Q25" i="2"/>
  <c r="Q26" i="2"/>
  <c r="Q18" i="2"/>
  <c r="Q24" i="2"/>
  <c r="Q28" i="2"/>
  <c r="Q16" i="2"/>
  <c r="M11" i="2"/>
  <c r="H5" i="2" s="1"/>
  <c r="Q14" i="2"/>
  <c r="Q23" i="2"/>
  <c r="Q17" i="2"/>
  <c r="C50" i="2" l="1"/>
  <c r="D41" i="2"/>
  <c r="J41" i="2" s="1"/>
  <c r="J50" i="2" s="1"/>
  <c r="E41" i="2"/>
  <c r="E50" i="2" s="1"/>
  <c r="Q29" i="2"/>
  <c r="F33" i="2"/>
  <c r="F37" i="2" s="1"/>
  <c r="J33" i="2" s="1"/>
  <c r="J37" i="2" s="1"/>
  <c r="C37" i="2"/>
  <c r="E33" i="2"/>
  <c r="E37" i="2" s="1"/>
  <c r="D50" i="2" l="1"/>
  <c r="F41" i="2"/>
  <c r="F50" i="2" s="1"/>
  <c r="H6" i="2" s="1"/>
  <c r="H8" i="2"/>
  <c r="D37" i="2"/>
  <c r="I33" i="2"/>
  <c r="I37" i="2" s="1"/>
  <c r="G8" i="2" s="1"/>
  <c r="H7" i="2" l="1"/>
  <c r="G6" i="2"/>
  <c r="G7" i="2"/>
  <c r="J46" i="4"/>
  <c r="J47" i="4"/>
  <c r="J48" i="4"/>
  <c r="J49" i="4"/>
  <c r="J50" i="4"/>
  <c r="J51" i="4"/>
  <c r="J52" i="4"/>
  <c r="J53" i="4"/>
  <c r="J45" i="4"/>
  <c r="F44" i="4"/>
  <c r="G44" i="4"/>
  <c r="H44" i="4"/>
  <c r="I44" i="4"/>
  <c r="E44" i="4"/>
  <c r="J44" i="4" l="1"/>
  <c r="J34" i="4"/>
  <c r="J35" i="4"/>
  <c r="J36" i="4"/>
  <c r="J37" i="4"/>
  <c r="J38" i="4"/>
  <c r="J39" i="4"/>
  <c r="J40" i="4"/>
  <c r="J41" i="4"/>
  <c r="J42" i="4"/>
  <c r="J32" i="4"/>
  <c r="J31" i="4"/>
  <c r="J30" i="4"/>
  <c r="J29" i="4"/>
  <c r="J28" i="4"/>
  <c r="J27" i="4"/>
  <c r="J26" i="4"/>
  <c r="J25" i="4"/>
  <c r="J23" i="4"/>
  <c r="J22" i="4"/>
  <c r="J21" i="4"/>
  <c r="J20" i="4"/>
  <c r="J19" i="4"/>
  <c r="J18" i="4"/>
  <c r="J17" i="4"/>
  <c r="J16" i="4"/>
  <c r="J15" i="4"/>
  <c r="J14" i="4"/>
  <c r="J13" i="4"/>
  <c r="J12" i="4"/>
  <c r="J11" i="4"/>
  <c r="J10" i="4"/>
  <c r="J9" i="4"/>
  <c r="J8" i="4"/>
  <c r="J7" i="4"/>
  <c r="J6" i="4"/>
  <c r="J5" i="4"/>
  <c r="J4" i="4"/>
  <c r="J3" i="4"/>
  <c r="F33" i="4"/>
  <c r="G33" i="4"/>
  <c r="H33" i="4"/>
  <c r="I33" i="4"/>
  <c r="E33" i="4"/>
  <c r="J33" i="4" s="1"/>
  <c r="F2" i="4" l="1"/>
  <c r="G2" i="4"/>
  <c r="H2" i="4"/>
  <c r="I2" i="4"/>
  <c r="F24" i="4"/>
  <c r="F55" i="4" s="1"/>
  <c r="G24" i="4"/>
  <c r="H24" i="4"/>
  <c r="I24" i="4"/>
  <c r="E24" i="4"/>
  <c r="E55" i="4" s="1"/>
  <c r="E2" i="4"/>
  <c r="F1" i="4"/>
  <c r="G1" i="4" s="1"/>
  <c r="H1" i="4" s="1"/>
  <c r="I1" i="4" s="1"/>
  <c r="J2" i="4" l="1"/>
  <c r="I43" i="4"/>
  <c r="I55" i="4"/>
  <c r="H43" i="4"/>
  <c r="H55" i="4"/>
  <c r="G43" i="4"/>
  <c r="G55" i="4"/>
  <c r="F43" i="4"/>
  <c r="E43" i="4"/>
  <c r="J24" i="4"/>
  <c r="J55" i="4" l="1"/>
  <c r="J43" i="4"/>
</calcChain>
</file>

<file path=xl/comments1.xml><?xml version="1.0" encoding="utf-8"?>
<comments xmlns="http://schemas.openxmlformats.org/spreadsheetml/2006/main">
  <authors>
    <author>Kučerová Jana, Ing. (MPSV)</author>
  </authors>
  <commentList>
    <comment ref="K10" authorId="0" shapeId="0">
      <text>
        <r>
          <rPr>
            <b/>
            <sz val="9"/>
            <color indexed="81"/>
            <rFont val="Tahoma"/>
            <family val="2"/>
            <charset val="238"/>
          </rPr>
          <t>Kučerová Jana, Ing. (MPSV):</t>
        </r>
        <r>
          <rPr>
            <sz val="9"/>
            <color indexed="81"/>
            <rFont val="Tahoma"/>
            <family val="2"/>
            <charset val="238"/>
          </rPr>
          <t xml:space="preserve">
zadejte příslušnou DPH</t>
        </r>
      </text>
    </comment>
    <comment ref="O10" authorId="0" shapeId="0">
      <text>
        <r>
          <rPr>
            <b/>
            <sz val="9"/>
            <color indexed="81"/>
            <rFont val="Tahoma"/>
            <family val="2"/>
            <charset val="238"/>
          </rPr>
          <t>Kučerová Jana, Ing. (MPSV):</t>
        </r>
        <r>
          <rPr>
            <sz val="9"/>
            <color indexed="81"/>
            <rFont val="Tahoma"/>
            <family val="2"/>
            <charset val="238"/>
          </rPr>
          <t xml:space="preserve">
zadejte příslušnou DPH</t>
        </r>
      </text>
    </comment>
    <comment ref="P10" authorId="0" shapeId="0">
      <text>
        <r>
          <rPr>
            <b/>
            <sz val="9"/>
            <color indexed="81"/>
            <rFont val="Tahoma"/>
            <family val="2"/>
            <charset val="238"/>
          </rPr>
          <t>Kučerová Jana, Ing. (MPSV):</t>
        </r>
        <r>
          <rPr>
            <sz val="9"/>
            <color indexed="81"/>
            <rFont val="Tahoma"/>
            <family val="2"/>
            <charset val="238"/>
          </rPr>
          <t xml:space="preserve">
záporná hodnota =podlimit
Kladná hodnota znamená neuznatelný výdaj</t>
        </r>
      </text>
    </comment>
    <comment ref="H32" authorId="0" shapeId="0">
      <text>
        <r>
          <rPr>
            <b/>
            <sz val="9"/>
            <color indexed="81"/>
            <rFont val="Tahoma"/>
            <charset val="1"/>
          </rPr>
          <t>Kučerová Jana, Ing. (MPSV):</t>
        </r>
        <r>
          <rPr>
            <sz val="9"/>
            <color indexed="81"/>
            <rFont val="Tahoma"/>
            <charset val="1"/>
          </rPr>
          <t xml:space="preserve">
zadejte příslušnou DPH</t>
        </r>
      </text>
    </comment>
    <comment ref="H40" authorId="0" shapeId="0">
      <text>
        <r>
          <rPr>
            <b/>
            <sz val="9"/>
            <color indexed="81"/>
            <rFont val="Tahoma"/>
            <charset val="1"/>
          </rPr>
          <t>Kučerová Jana, Ing. (MPSV):</t>
        </r>
        <r>
          <rPr>
            <sz val="9"/>
            <color indexed="81"/>
            <rFont val="Tahoma"/>
            <charset val="1"/>
          </rPr>
          <t xml:space="preserve">
zadejte příslušnou DPH</t>
        </r>
      </text>
    </comment>
  </commentList>
</comments>
</file>

<file path=xl/comments2.xml><?xml version="1.0" encoding="utf-8"?>
<comments xmlns="http://schemas.openxmlformats.org/spreadsheetml/2006/main">
  <authors>
    <author>Žďárský Zdeněk Ing. (MPSV)</author>
  </authors>
  <commentList>
    <comment ref="A6" authorId="0" shapeId="0">
      <text>
        <r>
          <rPr>
            <sz val="9"/>
            <color indexed="81"/>
            <rFont val="Tahoma"/>
            <charset val="1"/>
          </rPr>
          <t xml:space="preserve">Náklady řízení
</t>
        </r>
      </text>
    </comment>
  </commentList>
</comments>
</file>

<file path=xl/sharedStrings.xml><?xml version="1.0" encoding="utf-8"?>
<sst xmlns="http://schemas.openxmlformats.org/spreadsheetml/2006/main" count="233" uniqueCount="161">
  <si>
    <t>Jednotka</t>
  </si>
  <si>
    <t>Počet jednotek</t>
  </si>
  <si>
    <t>Projektová dokumentace</t>
  </si>
  <si>
    <t>Autorský dozor</t>
  </si>
  <si>
    <t>TDI</t>
  </si>
  <si>
    <t>BOZP</t>
  </si>
  <si>
    <t>Inženýrské sítě</t>
  </si>
  <si>
    <t>Venkovní komunikace</t>
  </si>
  <si>
    <t>Terénní a sadové úpravy</t>
  </si>
  <si>
    <t>Oplocení</t>
  </si>
  <si>
    <t>bez DPH</t>
  </si>
  <si>
    <t>vč.DPH</t>
  </si>
  <si>
    <t>Rozhodná částka</t>
  </si>
  <si>
    <t>Dotace</t>
  </si>
  <si>
    <t>Vlastní zdroje</t>
  </si>
  <si>
    <t>Parametry</t>
  </si>
  <si>
    <t>Venkovní plocha určená pro bezbariérovou úpravu</t>
  </si>
  <si>
    <t xml:space="preserve">Bezbariérové parkovací stání </t>
  </si>
  <si>
    <t>Technologie osobního výtahu</t>
  </si>
  <si>
    <t>Technologie evakuačního výtah</t>
  </si>
  <si>
    <t>Zdravotnické prostředky</t>
  </si>
  <si>
    <t>m3</t>
  </si>
  <si>
    <t>m2</t>
  </si>
  <si>
    <t>počet</t>
  </si>
  <si>
    <t>Limit</t>
  </si>
  <si>
    <t>Přehled výdajů</t>
  </si>
  <si>
    <t>Neuznatelné výdaje</t>
  </si>
  <si>
    <t>Automobil bez úprav</t>
  </si>
  <si>
    <t>Automobil s úpravou</t>
  </si>
  <si>
    <t>Automobil do terénu</t>
  </si>
  <si>
    <t>Položka</t>
  </si>
  <si>
    <t>IZ</t>
  </si>
  <si>
    <t>PD</t>
  </si>
  <si>
    <t>AD</t>
  </si>
  <si>
    <t>IČ (6014)</t>
  </si>
  <si>
    <t>Obytná plocha</t>
  </si>
  <si>
    <t>Celková užitná plocha m2</t>
  </si>
  <si>
    <t>Obytná plocha m2</t>
  </si>
  <si>
    <t>Uznatelné bez DPH</t>
  </si>
  <si>
    <t>Skutečnost bez DPH</t>
  </si>
  <si>
    <t>Celkové náklady akce (CNA)</t>
  </si>
  <si>
    <t>Neuznatelné bez DPH</t>
  </si>
  <si>
    <t>Celkem</t>
  </si>
  <si>
    <t>Rozhodná částka bez DPH</t>
  </si>
  <si>
    <t>Rozhodná částka bez  DPH</t>
  </si>
  <si>
    <t>Rozhodná částka  vč.DPH</t>
  </si>
  <si>
    <t>Skutečnost  vč.DPH</t>
  </si>
  <si>
    <t>Neuznatelné výdaje vč. DPH</t>
  </si>
  <si>
    <t>Uznatelné vč. DPH</t>
  </si>
  <si>
    <t>Rozhodná částka vč. DPH</t>
  </si>
  <si>
    <t>Neuznatelné vč.DPH</t>
  </si>
  <si>
    <t>Limit bez DPH</t>
  </si>
  <si>
    <t>Limit vč. DPH</t>
  </si>
  <si>
    <t>Skutečnost vč.DPH</t>
  </si>
  <si>
    <t>Neuznetelné vc. DPH</t>
  </si>
  <si>
    <t>Neunatelné bez DPH</t>
  </si>
  <si>
    <t>Náklady přípravy a zabezpečení</t>
  </si>
  <si>
    <t>A.</t>
  </si>
  <si>
    <t>1.</t>
  </si>
  <si>
    <t>Studie a investiční záměr</t>
  </si>
  <si>
    <t>2.</t>
  </si>
  <si>
    <t>3.</t>
  </si>
  <si>
    <t>Technický dozor investora</t>
  </si>
  <si>
    <t>4.</t>
  </si>
  <si>
    <t>Koordinátor BOZP</t>
  </si>
  <si>
    <t>5.</t>
  </si>
  <si>
    <t>Inženýrská činnost</t>
  </si>
  <si>
    <t xml:space="preserve">6. </t>
  </si>
  <si>
    <t>7.</t>
  </si>
  <si>
    <t xml:space="preserve"> Náklady dokumentace akce</t>
  </si>
  <si>
    <t xml:space="preserve"> Náklady řízení přípravy a realizace akce</t>
  </si>
  <si>
    <t>Náklady inženýrské činnosti projektu</t>
  </si>
  <si>
    <t xml:space="preserve"> Jiné náklady přípravy a zabezpečení akce</t>
  </si>
  <si>
    <t>Náklady dokumentace k registraci akce</t>
  </si>
  <si>
    <t>Způsobilost:</t>
  </si>
  <si>
    <t>Ano</t>
  </si>
  <si>
    <t>Ne</t>
  </si>
  <si>
    <t>Rok financování:</t>
  </si>
  <si>
    <t>Posudky, zaměření stavby, archeologický průzkum, poplatky ve stavebním a územním řízení,aj.)</t>
  </si>
  <si>
    <t>B.</t>
  </si>
  <si>
    <t>Náklady budov a staveb</t>
  </si>
  <si>
    <t>Náklady pořízení stavebních objektů</t>
  </si>
  <si>
    <t>Náklady obnovy stavebních objektů</t>
  </si>
  <si>
    <t>C.</t>
  </si>
  <si>
    <t>Náklady na stroje, zařízení a inventář</t>
  </si>
  <si>
    <t>Náklady pořízení dopravních prostředků</t>
  </si>
  <si>
    <t>Náklady pořízení strojů, přístrojů a  zařízení ICT</t>
  </si>
  <si>
    <t xml:space="preserve"> Náklady pořízení strojů, přístrojů a  zařízení jiných než ICT</t>
  </si>
  <si>
    <t>FINANČNÍ POTŘEBY CELKEM</t>
  </si>
  <si>
    <t>CELKEM</t>
  </si>
  <si>
    <t>Náklady dokumentace akce</t>
  </si>
  <si>
    <t>Náklady řízení přípravy a realizace akce</t>
  </si>
  <si>
    <t>Příprava:</t>
  </si>
  <si>
    <t>Zařízení:</t>
  </si>
  <si>
    <t>Stavby:</t>
  </si>
  <si>
    <t>Zdroje financování</t>
  </si>
  <si>
    <t>Státní rozpočet</t>
  </si>
  <si>
    <t>Dotace z rozpočtu obce</t>
  </si>
  <si>
    <t>Dotace z rozpočtu kraje</t>
  </si>
  <si>
    <t>ZDROJE FINANCOVÁNÍ</t>
  </si>
  <si>
    <t>ZPŮSOBILÉ VÝDAJE</t>
  </si>
  <si>
    <t xml:space="preserve">N </t>
  </si>
  <si>
    <t>A</t>
  </si>
  <si>
    <t>Jiné náklady přípravy a zabezpečení akce</t>
  </si>
  <si>
    <t>Náklady pořízení strojů, zařízení ICT</t>
  </si>
  <si>
    <t>Náklady pořízení strojů, zařízení jiných než ICT</t>
  </si>
  <si>
    <t>Smlouva dosud neuzavřena - předpokládané výdaje</t>
  </si>
  <si>
    <t>celkem</t>
  </si>
  <si>
    <t>způsobilé</t>
  </si>
  <si>
    <t>nezpůsobilé</t>
  </si>
  <si>
    <t>∑</t>
  </si>
  <si>
    <t>PŘEHLED NÁKLADŮ PROJEKTU</t>
  </si>
  <si>
    <t>NÁZEV PROJEKTU:</t>
  </si>
  <si>
    <t>54ps</t>
  </si>
  <si>
    <t>SOUHRN NEINVESTIČNÍCH POTŘEB</t>
  </si>
  <si>
    <t>SOUHRN INVESTIČNÍCH POTŘEB</t>
  </si>
  <si>
    <t>SOUHRN FINANČNÍCH POTŘEB</t>
  </si>
  <si>
    <t>667s</t>
  </si>
  <si>
    <t>671s</t>
  </si>
  <si>
    <t>DOTACE Z ÚZEMNÍCH ROZPOČTŮ</t>
  </si>
  <si>
    <t>567s</t>
  </si>
  <si>
    <t>VLASTNÍ ZDROJE ÚČASTNÍKA PROGRAMU - INVESTIČNÍ</t>
  </si>
  <si>
    <t>VLASTNÍ ZDROJE ÚČASTNÍKA PROGRAMU - NEINVESTIČNÍ</t>
  </si>
  <si>
    <t>657s</t>
  </si>
  <si>
    <t>DOTACE ZE STÁTNÍHO ROZPOČTU</t>
  </si>
  <si>
    <t>64ps</t>
  </si>
  <si>
    <t>74ps</t>
  </si>
  <si>
    <t>79zs</t>
  </si>
  <si>
    <t>SOUHRN FINANČNÍCH ZDROJŮ</t>
  </si>
  <si>
    <t>KONTROLA BILANCE</t>
  </si>
  <si>
    <t>Program a podprogram - ident.č.</t>
  </si>
  <si>
    <t>013D31100</t>
  </si>
  <si>
    <t>013D31200</t>
  </si>
  <si>
    <t>013D31300</t>
  </si>
  <si>
    <t>Program, podprogram:</t>
  </si>
  <si>
    <t>IDENT.Č. EDS</t>
  </si>
  <si>
    <t>ŽÁDOST O DOTACI</t>
  </si>
  <si>
    <t>REGISTRACE AKCE</t>
  </si>
  <si>
    <t>ROZHODNUTÍ O POSKYTNUTÍ DOTACE</t>
  </si>
  <si>
    <t>ROZHODNUTÍ O POSKYTNUTÍ DOTACE - ZMĚNA</t>
  </si>
  <si>
    <t xml:space="preserve"> Výběr stavu realizace akce:</t>
  </si>
  <si>
    <t>*Celkové náklady akce</t>
  </si>
  <si>
    <t>Obestavěný prostor - stavba-nová výstavba</t>
  </si>
  <si>
    <t>Celková užitná plocha budovy - stavba-rekonstrukce</t>
  </si>
  <si>
    <t>Vybavení kuchyně - hlavní jídlo</t>
  </si>
  <si>
    <t>Vybavení prádelny -směny</t>
  </si>
  <si>
    <t>A-technologie-dispečink</t>
  </si>
  <si>
    <t>A-technologie-mobilní</t>
  </si>
  <si>
    <t>* Celkové náklady akce obsahují náklady na stavbu;IS+Komunikace+TU+SU+Oplocení;vybavení;náklady na přípravu a zabezpečení akce</t>
  </si>
  <si>
    <t>Připojení k síti ČEZ; EON</t>
  </si>
  <si>
    <t>DPH -do jednotlivých sloupců skutečnost vč. DPH zadejte příslušnou DPH dle skutečnosti</t>
  </si>
  <si>
    <t>Náklady vč. DPH</t>
  </si>
  <si>
    <t xml:space="preserve">Administrace VZ </t>
  </si>
  <si>
    <t>Vybavení klienti</t>
  </si>
  <si>
    <t>Vybavení zaměstnanci</t>
  </si>
  <si>
    <t>Název akce</t>
  </si>
  <si>
    <t>správní poplatky</t>
  </si>
  <si>
    <t xml:space="preserve">Smlouva dosud neuzavřena </t>
  </si>
  <si>
    <t>Náklady na dodávky energií</t>
  </si>
  <si>
    <t>Indikativní rozpočet (Příloha č.6)</t>
  </si>
  <si>
    <t>Podíl nákladů přípravy a zabezpečení akce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</si>
</sst>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 x14ac:knownFonts="1">
    <font>
      <sz val="8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4"/>
      <color theme="1"/>
      <name val="Cambria"/>
      <family val="1"/>
      <charset val="238"/>
      <scheme val="major"/>
    </font>
    <font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0"/>
      <color indexed="8"/>
      <name val="ARIAL"/>
      <charset val="1"/>
    </font>
    <font>
      <sz val="8"/>
      <color indexed="8"/>
      <name val="Arial CE"/>
      <family val="2"/>
      <charset val="238"/>
    </font>
    <font>
      <sz val="9"/>
      <color indexed="81"/>
      <name val="Tahoma"/>
      <charset val="1"/>
    </font>
    <font>
      <b/>
      <sz val="8"/>
      <color theme="1"/>
      <name val="Calibri"/>
      <family val="2"/>
      <charset val="238"/>
      <scheme val="minor"/>
    </font>
    <font>
      <b/>
      <sz val="8"/>
      <color rgb="FF0070C0"/>
      <name val="Calibri"/>
      <family val="2"/>
      <charset val="238"/>
      <scheme val="minor"/>
    </font>
    <font>
      <b/>
      <sz val="9"/>
      <color indexed="81"/>
      <name val="Tahoma"/>
      <charset val="1"/>
    </font>
    <font>
      <b/>
      <sz val="10"/>
      <color theme="1"/>
      <name val="Calibri"/>
      <family val="2"/>
      <charset val="238"/>
    </font>
    <font>
      <sz val="1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0000"/>
        <bgColor auto="1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hair">
        <color indexed="8"/>
      </right>
      <top/>
      <bottom/>
      <diagonal/>
    </border>
    <border>
      <left/>
      <right/>
      <top style="thin">
        <color indexed="64"/>
      </top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medium">
        <color indexed="64"/>
      </top>
      <bottom/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 diagonalUp="1">
      <left style="thin">
        <color indexed="64"/>
      </left>
      <right style="medium">
        <color indexed="64"/>
      </right>
      <top style="medium">
        <color indexed="64"/>
      </top>
      <bottom/>
      <diagonal style="thin">
        <color indexed="64"/>
      </diagonal>
    </border>
  </borders>
  <cellStyleXfs count="2">
    <xf numFmtId="0" fontId="0" fillId="0" borderId="0"/>
    <xf numFmtId="0" fontId="15" fillId="0" borderId="0">
      <alignment vertical="top"/>
    </xf>
  </cellStyleXfs>
  <cellXfs count="306">
    <xf numFmtId="0" fontId="0" fillId="0" borderId="0" xfId="0"/>
    <xf numFmtId="0" fontId="16" fillId="0" borderId="13" xfId="1" applyNumberFormat="1" applyFont="1" applyBorder="1" applyAlignment="1">
      <alignment horizontal="center" vertical="top"/>
    </xf>
    <xf numFmtId="0" fontId="16" fillId="0" borderId="14" xfId="1" applyNumberFormat="1" applyFont="1" applyBorder="1" applyAlignment="1">
      <alignment horizontal="center" vertical="top"/>
    </xf>
    <xf numFmtId="0" fontId="16" fillId="0" borderId="15" xfId="1" applyFont="1" applyBorder="1" applyAlignment="1">
      <alignment horizontal="left" vertical="top"/>
    </xf>
    <xf numFmtId="0" fontId="16" fillId="0" borderId="16" xfId="1" applyFont="1" applyBorder="1" applyAlignment="1">
      <alignment horizontal="left" vertical="top"/>
    </xf>
    <xf numFmtId="0" fontId="16" fillId="0" borderId="18" xfId="1" applyNumberFormat="1" applyFont="1" applyBorder="1" applyAlignment="1">
      <alignment vertical="top"/>
    </xf>
    <xf numFmtId="0" fontId="16" fillId="0" borderId="19" xfId="1" applyNumberFormat="1" applyFont="1" applyBorder="1" applyAlignment="1">
      <alignment vertical="top"/>
    </xf>
    <xf numFmtId="0" fontId="16" fillId="0" borderId="17" xfId="1" applyNumberFormat="1" applyFont="1" applyBorder="1" applyAlignment="1">
      <alignment vertical="top"/>
    </xf>
    <xf numFmtId="4" fontId="0" fillId="0" borderId="0" xfId="0" applyNumberFormat="1"/>
    <xf numFmtId="0" fontId="16" fillId="0" borderId="16" xfId="1" applyFont="1" applyBorder="1" applyAlignment="1">
      <alignment horizontal="left" vertical="top"/>
    </xf>
    <xf numFmtId="0" fontId="0" fillId="0" borderId="1" xfId="0" applyBorder="1"/>
    <xf numFmtId="0" fontId="18" fillId="0" borderId="1" xfId="0" applyFont="1" applyBorder="1"/>
    <xf numFmtId="4" fontId="18" fillId="0" borderId="1" xfId="0" applyNumberFormat="1" applyFont="1" applyBorder="1"/>
    <xf numFmtId="4" fontId="0" fillId="0" borderId="1" xfId="0" applyNumberFormat="1" applyBorder="1"/>
    <xf numFmtId="0" fontId="0" fillId="0" borderId="0" xfId="0" applyAlignment="1">
      <alignment horizontal="center"/>
    </xf>
    <xf numFmtId="4" fontId="19" fillId="0" borderId="1" xfId="0" applyNumberFormat="1" applyFont="1" applyBorder="1"/>
    <xf numFmtId="0" fontId="16" fillId="0" borderId="22" xfId="1" applyNumberFormat="1" applyFont="1" applyFill="1" applyBorder="1" applyAlignment="1">
      <alignment horizontal="center" vertical="top"/>
    </xf>
    <xf numFmtId="0" fontId="16" fillId="0" borderId="22" xfId="1" quotePrefix="1" applyNumberFormat="1" applyFont="1" applyFill="1" applyBorder="1" applyAlignment="1">
      <alignment horizontal="left" vertical="top"/>
    </xf>
    <xf numFmtId="0" fontId="16" fillId="0" borderId="22" xfId="1" applyNumberFormat="1" applyFont="1" applyFill="1" applyBorder="1" applyAlignment="1">
      <alignment horizontal="left" vertical="top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0" fillId="2" borderId="0" xfId="0" applyFill="1" applyBorder="1" applyProtection="1">
      <protection locked="0"/>
    </xf>
    <xf numFmtId="0" fontId="0" fillId="0" borderId="0" xfId="0" applyProtection="1">
      <protection locked="0"/>
    </xf>
    <xf numFmtId="0" fontId="4" fillId="0" borderId="0" xfId="0" applyFont="1" applyProtection="1">
      <protection locked="0"/>
    </xf>
    <xf numFmtId="0" fontId="7" fillId="6" borderId="1" xfId="0" applyFont="1" applyFill="1" applyBorder="1" applyProtection="1">
      <protection locked="0"/>
    </xf>
    <xf numFmtId="4" fontId="4" fillId="0" borderId="1" xfId="0" applyNumberFormat="1" applyFont="1" applyBorder="1" applyProtection="1">
      <protection locked="0"/>
    </xf>
    <xf numFmtId="9" fontId="9" fillId="2" borderId="1" xfId="0" applyNumberFormat="1" applyFont="1" applyFill="1" applyBorder="1" applyAlignment="1" applyProtection="1">
      <alignment horizontal="left"/>
      <protection locked="0"/>
    </xf>
    <xf numFmtId="9" fontId="9" fillId="5" borderId="1" xfId="0" applyNumberFormat="1" applyFont="1" applyFill="1" applyBorder="1" applyAlignment="1" applyProtection="1">
      <alignment horizontal="left"/>
      <protection locked="0"/>
    </xf>
    <xf numFmtId="9" fontId="4" fillId="7" borderId="1" xfId="0" applyNumberFormat="1" applyFont="1" applyFill="1" applyBorder="1" applyAlignment="1" applyProtection="1">
      <alignment horizontal="left"/>
      <protection locked="0"/>
    </xf>
    <xf numFmtId="0" fontId="7" fillId="6" borderId="1" xfId="0" applyFont="1" applyFill="1" applyBorder="1" applyAlignment="1" applyProtection="1">
      <alignment horizontal="center" wrapText="1"/>
      <protection locked="0"/>
    </xf>
    <xf numFmtId="0" fontId="7" fillId="2" borderId="1" xfId="0" applyFont="1" applyFill="1" applyBorder="1" applyAlignment="1" applyProtection="1">
      <alignment horizontal="center" wrapText="1"/>
      <protection locked="0"/>
    </xf>
    <xf numFmtId="0" fontId="11" fillId="2" borderId="1" xfId="0" applyFont="1" applyFill="1" applyBorder="1" applyAlignment="1" applyProtection="1">
      <alignment horizontal="center" wrapText="1"/>
      <protection locked="0"/>
    </xf>
    <xf numFmtId="0" fontId="11" fillId="8" borderId="1" xfId="0" applyFont="1" applyFill="1" applyBorder="1" applyAlignment="1" applyProtection="1">
      <alignment horizontal="center" wrapText="1"/>
      <protection locked="0"/>
    </xf>
    <xf numFmtId="0" fontId="9" fillId="8" borderId="1" xfId="0" applyFont="1" applyFill="1" applyBorder="1" applyAlignment="1" applyProtection="1">
      <alignment horizontal="center" wrapText="1"/>
      <protection locked="0"/>
    </xf>
    <xf numFmtId="0" fontId="4" fillId="0" borderId="1" xfId="0" applyFont="1" applyBorder="1" applyProtection="1">
      <protection locked="0"/>
    </xf>
    <xf numFmtId="3" fontId="4" fillId="0" borderId="1" xfId="0" applyNumberFormat="1" applyFont="1" applyBorder="1" applyAlignment="1" applyProtection="1">
      <alignment horizontal="right" wrapText="1"/>
      <protection locked="0"/>
    </xf>
    <xf numFmtId="4" fontId="4" fillId="0" borderId="1" xfId="0" applyNumberFormat="1" applyFont="1" applyBorder="1" applyAlignment="1" applyProtection="1">
      <alignment horizontal="right" wrapText="1"/>
      <protection locked="0"/>
    </xf>
    <xf numFmtId="4" fontId="4" fillId="2" borderId="1" xfId="0" applyNumberFormat="1" applyFont="1" applyFill="1" applyBorder="1" applyProtection="1">
      <protection locked="0"/>
    </xf>
    <xf numFmtId="4" fontId="9" fillId="8" borderId="1" xfId="0" applyNumberFormat="1" applyFont="1" applyFill="1" applyBorder="1" applyProtection="1">
      <protection locked="0"/>
    </xf>
    <xf numFmtId="0" fontId="12" fillId="0" borderId="11" xfId="0" applyFont="1" applyFill="1" applyBorder="1" applyProtection="1">
      <protection locked="0"/>
    </xf>
    <xf numFmtId="3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4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 applyProtection="1">
      <alignment horizontal="center" vertical="center" wrapText="1"/>
      <protection locked="0"/>
    </xf>
    <xf numFmtId="0" fontId="4" fillId="0" borderId="9" xfId="0" applyFont="1" applyBorder="1" applyAlignment="1" applyProtection="1">
      <alignment horizontal="center" vertical="center" wrapText="1"/>
      <protection locked="0"/>
    </xf>
    <xf numFmtId="3" fontId="4" fillId="0" borderId="1" xfId="0" applyNumberFormat="1" applyFont="1" applyBorder="1" applyProtection="1">
      <protection locked="0"/>
    </xf>
    <xf numFmtId="0" fontId="12" fillId="3" borderId="11" xfId="0" applyFont="1" applyFill="1" applyBorder="1" applyProtection="1">
      <protection locked="0"/>
    </xf>
    <xf numFmtId="3" fontId="12" fillId="3" borderId="11" xfId="0" applyNumberFormat="1" applyFont="1" applyFill="1" applyBorder="1" applyProtection="1">
      <protection locked="0"/>
    </xf>
    <xf numFmtId="4" fontId="12" fillId="3" borderId="11" xfId="0" applyNumberFormat="1" applyFont="1" applyFill="1" applyBorder="1" applyProtection="1">
      <protection locked="0"/>
    </xf>
    <xf numFmtId="4" fontId="12" fillId="3" borderId="1" xfId="0" applyNumberFormat="1" applyFont="1" applyFill="1" applyBorder="1" applyProtection="1">
      <protection locked="0"/>
    </xf>
    <xf numFmtId="0" fontId="4" fillId="0" borderId="0" xfId="0" applyFont="1" applyBorder="1" applyAlignment="1" applyProtection="1">
      <alignment horizontal="left"/>
      <protection locked="0"/>
    </xf>
    <xf numFmtId="0" fontId="4" fillId="0" borderId="0" xfId="0" applyFont="1" applyBorder="1" applyProtection="1">
      <protection locked="0"/>
    </xf>
    <xf numFmtId="3" fontId="4" fillId="0" borderId="0" xfId="0" applyNumberFormat="1" applyFont="1" applyBorder="1" applyProtection="1">
      <protection locked="0"/>
    </xf>
    <xf numFmtId="4" fontId="4" fillId="0" borderId="0" xfId="0" applyNumberFormat="1" applyFont="1" applyBorder="1" applyProtection="1">
      <protection locked="0"/>
    </xf>
    <xf numFmtId="0" fontId="7" fillId="6" borderId="1" xfId="0" applyFont="1" applyFill="1" applyBorder="1" applyAlignment="1" applyProtection="1">
      <alignment horizontal="center" vertical="center" wrapText="1"/>
      <protection locked="0"/>
    </xf>
    <xf numFmtId="0" fontId="7" fillId="6" borderId="5" xfId="0" applyFont="1" applyFill="1" applyBorder="1" applyAlignment="1" applyProtection="1">
      <alignment horizontal="center" vertical="center" wrapText="1"/>
      <protection locked="0"/>
    </xf>
    <xf numFmtId="0" fontId="7" fillId="4" borderId="1" xfId="0" applyFont="1" applyFill="1" applyBorder="1" applyAlignment="1" applyProtection="1">
      <alignment horizontal="center" vertical="center" wrapText="1"/>
      <protection locked="0"/>
    </xf>
    <xf numFmtId="0" fontId="7" fillId="4" borderId="1" xfId="0" applyFont="1" applyFill="1" applyBorder="1" applyAlignment="1" applyProtection="1">
      <alignment horizontal="left" vertical="center" wrapText="1"/>
      <protection locked="0"/>
    </xf>
    <xf numFmtId="4" fontId="4" fillId="0" borderId="7" xfId="0" applyNumberFormat="1" applyFont="1" applyFill="1" applyBorder="1" applyAlignment="1" applyProtection="1">
      <alignment horizontal="right" vertical="center" wrapText="1"/>
      <protection locked="0"/>
    </xf>
    <xf numFmtId="4" fontId="4" fillId="0" borderId="1" xfId="0" applyNumberFormat="1" applyFont="1" applyFill="1" applyBorder="1" applyAlignment="1" applyProtection="1">
      <alignment horizontal="right" vertical="center" wrapText="1"/>
      <protection locked="0"/>
    </xf>
    <xf numFmtId="0" fontId="6" fillId="0" borderId="0" xfId="0" applyFont="1" applyProtection="1">
      <protection locked="0"/>
    </xf>
    <xf numFmtId="4" fontId="12" fillId="3" borderId="1" xfId="0" applyNumberFormat="1" applyFont="1" applyFill="1" applyBorder="1" applyAlignment="1" applyProtection="1">
      <alignment horizontal="right" vertical="center" wrapText="1"/>
      <protection locked="0"/>
    </xf>
    <xf numFmtId="4" fontId="12" fillId="3" borderId="1" xfId="0" applyNumberFormat="1" applyFont="1" applyFill="1" applyBorder="1" applyAlignment="1" applyProtection="1">
      <alignment horizontal="right" vertical="center"/>
      <protection locked="0"/>
    </xf>
    <xf numFmtId="4" fontId="12" fillId="3" borderId="10" xfId="0" applyNumberFormat="1" applyFont="1" applyFill="1" applyBorder="1" applyAlignment="1" applyProtection="1">
      <alignment horizontal="right" vertical="center"/>
      <protection locked="0"/>
    </xf>
    <xf numFmtId="4" fontId="10" fillId="3" borderId="1" xfId="0" applyNumberFormat="1" applyFont="1" applyFill="1" applyBorder="1" applyAlignment="1" applyProtection="1">
      <alignment vertical="center"/>
      <protection locked="0"/>
    </xf>
    <xf numFmtId="4" fontId="10" fillId="3" borderId="1" xfId="0" applyNumberFormat="1" applyFont="1" applyFill="1" applyBorder="1" applyAlignment="1" applyProtection="1">
      <alignment vertical="center" wrapText="1"/>
      <protection locked="0"/>
    </xf>
    <xf numFmtId="0" fontId="8" fillId="0" borderId="0" xfId="0" applyFont="1" applyBorder="1" applyAlignment="1" applyProtection="1">
      <alignment horizontal="right" vertical="center" wrapText="1"/>
      <protection locked="0"/>
    </xf>
    <xf numFmtId="4" fontId="8" fillId="0" borderId="0" xfId="0" applyNumberFormat="1" applyFont="1" applyBorder="1" applyAlignment="1" applyProtection="1">
      <alignment horizontal="center" vertical="center" wrapText="1"/>
      <protection locked="0"/>
    </xf>
    <xf numFmtId="4" fontId="6" fillId="0" borderId="0" xfId="0" applyNumberFormat="1" applyFont="1" applyBorder="1" applyAlignment="1" applyProtection="1">
      <alignment horizontal="center" vertical="center"/>
      <protection locked="0"/>
    </xf>
    <xf numFmtId="10" fontId="6" fillId="0" borderId="0" xfId="0" applyNumberFormat="1" applyFont="1" applyBorder="1" applyAlignment="1" applyProtection="1">
      <alignment horizontal="center" vertical="center" wrapText="1"/>
      <protection locked="0"/>
    </xf>
    <xf numFmtId="10" fontId="6" fillId="0" borderId="0" xfId="0" applyNumberFormat="1" applyFont="1" applyBorder="1" applyAlignment="1" applyProtection="1">
      <alignment horizontal="center" vertical="center"/>
      <protection locked="0"/>
    </xf>
    <xf numFmtId="0" fontId="6" fillId="0" borderId="0" xfId="0" applyFont="1" applyBorder="1" applyProtection="1">
      <protection locked="0"/>
    </xf>
    <xf numFmtId="0" fontId="6" fillId="0" borderId="0" xfId="0" applyFont="1" applyBorder="1" applyAlignment="1" applyProtection="1">
      <alignment horizontal="center"/>
      <protection locked="0"/>
    </xf>
    <xf numFmtId="0" fontId="4" fillId="4" borderId="1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vertical="center" wrapText="1"/>
      <protection locked="0"/>
    </xf>
    <xf numFmtId="4" fontId="4" fillId="0" borderId="1" xfId="0" applyNumberFormat="1" applyFont="1" applyFill="1" applyBorder="1" applyAlignment="1" applyProtection="1">
      <alignment horizontal="right" vertical="center"/>
      <protection locked="0"/>
    </xf>
    <xf numFmtId="0" fontId="4" fillId="0" borderId="1" xfId="0" applyFont="1" applyFill="1" applyBorder="1" applyAlignment="1" applyProtection="1">
      <alignment vertical="center" wrapText="1"/>
      <protection locked="0"/>
    </xf>
    <xf numFmtId="0" fontId="6" fillId="0" borderId="0" xfId="0" applyFont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vertical="center" wrapText="1"/>
      <protection locked="0"/>
    </xf>
    <xf numFmtId="0" fontId="6" fillId="6" borderId="1" xfId="0" applyFont="1" applyFill="1" applyBorder="1" applyAlignment="1" applyProtection="1">
      <alignment horizontal="center" vertical="center" wrapText="1"/>
      <protection locked="0"/>
    </xf>
    <xf numFmtId="0" fontId="6" fillId="6" borderId="11" xfId="0" applyFont="1" applyFill="1" applyBorder="1" applyProtection="1">
      <protection locked="0"/>
    </xf>
    <xf numFmtId="0" fontId="6" fillId="6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Protection="1">
      <protection locked="0"/>
    </xf>
    <xf numFmtId="9" fontId="6" fillId="0" borderId="11" xfId="0" applyNumberFormat="1" applyFont="1" applyBorder="1" applyProtection="1">
      <protection locked="0"/>
    </xf>
    <xf numFmtId="0" fontId="6" fillId="0" borderId="11" xfId="0" applyFont="1" applyBorder="1" applyProtection="1">
      <protection locked="0"/>
    </xf>
    <xf numFmtId="9" fontId="6" fillId="0" borderId="11" xfId="0" applyNumberFormat="1" applyFont="1" applyBorder="1" applyAlignment="1" applyProtection="1">
      <alignment horizontal="center" vertical="center"/>
      <protection locked="0"/>
    </xf>
    <xf numFmtId="9" fontId="6" fillId="0" borderId="1" xfId="0" applyNumberFormat="1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left" vertical="center" wrapText="1"/>
      <protection locked="0"/>
    </xf>
    <xf numFmtId="0" fontId="6" fillId="0" borderId="0" xfId="0" applyFont="1" applyFill="1" applyBorder="1" applyAlignment="1" applyProtection="1">
      <alignment wrapText="1"/>
      <protection locked="0"/>
    </xf>
    <xf numFmtId="0" fontId="6" fillId="0" borderId="0" xfId="0" applyFont="1" applyFill="1" applyBorder="1" applyProtection="1">
      <protection locked="0"/>
    </xf>
    <xf numFmtId="0" fontId="6" fillId="0" borderId="0" xfId="0" applyFont="1" applyFill="1" applyProtection="1">
      <protection locked="0"/>
    </xf>
    <xf numFmtId="0" fontId="4" fillId="0" borderId="0" xfId="0" applyFont="1" applyFill="1" applyProtection="1">
      <protection locked="0"/>
    </xf>
    <xf numFmtId="0" fontId="0" fillId="0" borderId="0" xfId="0" applyFill="1" applyProtection="1">
      <protection locked="0"/>
    </xf>
    <xf numFmtId="0" fontId="6" fillId="0" borderId="0" xfId="0" applyFont="1" applyFill="1" applyBorder="1" applyAlignment="1" applyProtection="1">
      <alignment vertical="center"/>
      <protection locked="0"/>
    </xf>
    <xf numFmtId="0" fontId="6" fillId="0" borderId="0" xfId="0" applyFont="1" applyFill="1" applyBorder="1" applyAlignment="1" applyProtection="1">
      <alignment vertical="center" wrapText="1"/>
      <protection locked="0"/>
    </xf>
    <xf numFmtId="4" fontId="4" fillId="0" borderId="1" xfId="0" applyNumberFormat="1" applyFont="1" applyBorder="1" applyProtection="1"/>
    <xf numFmtId="0" fontId="4" fillId="0" borderId="24" xfId="0" applyFont="1" applyBorder="1" applyProtection="1">
      <protection locked="0"/>
    </xf>
    <xf numFmtId="3" fontId="4" fillId="0" borderId="24" xfId="0" applyNumberFormat="1" applyFont="1" applyBorder="1" applyProtection="1">
      <protection locked="0"/>
    </xf>
    <xf numFmtId="4" fontId="4" fillId="0" borderId="24" xfId="0" applyNumberFormat="1" applyFont="1" applyBorder="1" applyProtection="1">
      <protection locked="0"/>
    </xf>
    <xf numFmtId="4" fontId="4" fillId="2" borderId="24" xfId="0" applyNumberFormat="1" applyFont="1" applyFill="1" applyBorder="1" applyProtection="1">
      <protection locked="0"/>
    </xf>
    <xf numFmtId="4" fontId="6" fillId="0" borderId="0" xfId="0" applyNumberFormat="1" applyFont="1" applyProtection="1">
      <protection locked="0"/>
    </xf>
    <xf numFmtId="4" fontId="4" fillId="0" borderId="8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Protection="1">
      <protection locked="0"/>
    </xf>
    <xf numFmtId="0" fontId="4" fillId="0" borderId="1" xfId="0" applyFont="1" applyBorder="1" applyAlignment="1" applyProtection="1">
      <alignment horizontal="right" wrapText="1"/>
      <protection locked="0"/>
    </xf>
    <xf numFmtId="0" fontId="6" fillId="0" borderId="1" xfId="0" applyFont="1" applyBorder="1" applyProtection="1">
      <protection hidden="1"/>
    </xf>
    <xf numFmtId="0" fontId="6" fillId="0" borderId="1" xfId="0" applyFont="1" applyBorder="1" applyAlignment="1" applyProtection="1">
      <protection hidden="1"/>
    </xf>
    <xf numFmtId="0" fontId="6" fillId="0" borderId="0" xfId="0" applyFont="1" applyProtection="1">
      <protection locked="0" hidden="1"/>
    </xf>
    <xf numFmtId="0" fontId="6" fillId="0" borderId="1" xfId="0" applyFont="1" applyBorder="1" applyProtection="1">
      <protection locked="0" hidden="1"/>
    </xf>
    <xf numFmtId="0" fontId="6" fillId="10" borderId="1" xfId="0" applyFont="1" applyFill="1" applyBorder="1" applyAlignment="1" applyProtection="1">
      <alignment horizontal="center"/>
      <protection hidden="1"/>
    </xf>
    <xf numFmtId="4" fontId="8" fillId="10" borderId="1" xfId="0" applyNumberFormat="1" applyFont="1" applyFill="1" applyBorder="1" applyProtection="1">
      <protection hidden="1"/>
    </xf>
    <xf numFmtId="0" fontId="6" fillId="9" borderId="1" xfId="0" applyFont="1" applyFill="1" applyBorder="1" applyProtection="1">
      <protection hidden="1"/>
    </xf>
    <xf numFmtId="4" fontId="6" fillId="10" borderId="1" xfId="0" applyNumberFormat="1" applyFont="1" applyFill="1" applyBorder="1" applyProtection="1">
      <protection hidden="1"/>
    </xf>
    <xf numFmtId="4" fontId="6" fillId="9" borderId="1" xfId="0" applyNumberFormat="1" applyFont="1" applyFill="1" applyBorder="1" applyProtection="1">
      <protection locked="0"/>
    </xf>
    <xf numFmtId="4" fontId="6" fillId="9" borderId="1" xfId="0" applyNumberFormat="1" applyFont="1" applyFill="1" applyBorder="1" applyProtection="1">
      <protection hidden="1"/>
    </xf>
    <xf numFmtId="4" fontId="6" fillId="0" borderId="0" xfId="0" applyNumberFormat="1" applyFont="1" applyProtection="1">
      <protection locked="0" hidden="1"/>
    </xf>
    <xf numFmtId="4" fontId="8" fillId="0" borderId="1" xfId="0" applyNumberFormat="1" applyFont="1" applyBorder="1" applyProtection="1">
      <protection hidden="1"/>
    </xf>
    <xf numFmtId="4" fontId="6" fillId="0" borderId="1" xfId="0" applyNumberFormat="1" applyFont="1" applyBorder="1" applyProtection="1">
      <protection hidden="1"/>
    </xf>
    <xf numFmtId="4" fontId="6" fillId="0" borderId="1" xfId="0" applyNumberFormat="1" applyFont="1" applyBorder="1" applyProtection="1">
      <protection locked="0"/>
    </xf>
    <xf numFmtId="0" fontId="6" fillId="0" borderId="1" xfId="0" applyFont="1" applyFill="1" applyBorder="1" applyProtection="1">
      <protection hidden="1"/>
    </xf>
    <xf numFmtId="4" fontId="6" fillId="0" borderId="1" xfId="0" applyNumberFormat="1" applyFont="1" applyFill="1" applyBorder="1" applyProtection="1">
      <protection hidden="1"/>
    </xf>
    <xf numFmtId="0" fontId="6" fillId="9" borderId="1" xfId="0" applyFont="1" applyFill="1" applyBorder="1" applyProtection="1">
      <protection locked="0" hidden="1"/>
    </xf>
    <xf numFmtId="4" fontId="6" fillId="9" borderId="1" xfId="0" applyNumberFormat="1" applyFont="1" applyFill="1" applyBorder="1" applyProtection="1">
      <protection locked="0" hidden="1"/>
    </xf>
    <xf numFmtId="4" fontId="6" fillId="0" borderId="1" xfId="0" applyNumberFormat="1" applyFont="1" applyBorder="1" applyProtection="1">
      <protection locked="0" hidden="1"/>
    </xf>
    <xf numFmtId="0" fontId="6" fillId="0" borderId="1" xfId="0" applyFont="1" applyBorder="1" applyAlignment="1" applyProtection="1">
      <alignment vertical="center"/>
      <protection locked="0" hidden="1"/>
    </xf>
    <xf numFmtId="4" fontId="6" fillId="0" borderId="1" xfId="0" applyNumberFormat="1" applyFont="1" applyBorder="1" applyAlignment="1" applyProtection="1">
      <alignment vertical="center" wrapText="1"/>
      <protection locked="0" hidden="1"/>
    </xf>
    <xf numFmtId="4" fontId="6" fillId="10" borderId="1" xfId="0" applyNumberFormat="1" applyFont="1" applyFill="1" applyBorder="1" applyAlignment="1" applyProtection="1">
      <alignment vertical="center"/>
      <protection hidden="1"/>
    </xf>
    <xf numFmtId="4" fontId="6" fillId="0" borderId="1" xfId="0" applyNumberFormat="1" applyFont="1" applyBorder="1" applyAlignment="1" applyProtection="1">
      <alignment vertical="center"/>
      <protection locked="0" hidden="1"/>
    </xf>
    <xf numFmtId="0" fontId="6" fillId="10" borderId="0" xfId="0" applyFont="1" applyFill="1" applyProtection="1">
      <protection hidden="1"/>
    </xf>
    <xf numFmtId="0" fontId="8" fillId="0" borderId="0" xfId="0" applyFont="1" applyFill="1" applyBorder="1" applyProtection="1">
      <protection hidden="1"/>
    </xf>
    <xf numFmtId="0" fontId="6" fillId="0" borderId="0" xfId="0" applyFont="1" applyProtection="1">
      <protection hidden="1"/>
    </xf>
    <xf numFmtId="4" fontId="8" fillId="10" borderId="9" xfId="0" applyNumberFormat="1" applyFont="1" applyFill="1" applyBorder="1" applyProtection="1">
      <protection hidden="1"/>
    </xf>
    <xf numFmtId="4" fontId="8" fillId="0" borderId="1" xfId="0" applyNumberFormat="1" applyFont="1" applyBorder="1" applyProtection="1">
      <protection locked="0" hidden="1"/>
    </xf>
    <xf numFmtId="0" fontId="6" fillId="0" borderId="1" xfId="0" applyFont="1" applyBorder="1" applyAlignment="1" applyProtection="1">
      <alignment horizontal="center"/>
      <protection hidden="1"/>
    </xf>
    <xf numFmtId="0" fontId="6" fillId="0" borderId="5" xfId="0" applyFont="1" applyBorder="1" applyProtection="1">
      <protection locked="0" hidden="1"/>
    </xf>
    <xf numFmtId="0" fontId="21" fillId="10" borderId="5" xfId="0" applyFont="1" applyFill="1" applyBorder="1" applyAlignment="1" applyProtection="1">
      <alignment horizontal="center" vertical="center"/>
      <protection hidden="1"/>
    </xf>
    <xf numFmtId="0" fontId="6" fillId="10" borderId="5" xfId="0" applyFont="1" applyFill="1" applyBorder="1" applyAlignment="1" applyProtection="1">
      <alignment horizontal="center"/>
      <protection hidden="1"/>
    </xf>
    <xf numFmtId="0" fontId="6" fillId="9" borderId="5" xfId="0" applyFont="1" applyFill="1" applyBorder="1" applyProtection="1">
      <protection hidden="1"/>
    </xf>
    <xf numFmtId="4" fontId="6" fillId="10" borderId="5" xfId="0" applyNumberFormat="1" applyFont="1" applyFill="1" applyBorder="1" applyProtection="1">
      <protection hidden="1"/>
    </xf>
    <xf numFmtId="4" fontId="6" fillId="9" borderId="5" xfId="0" applyNumberFormat="1" applyFont="1" applyFill="1" applyBorder="1" applyProtection="1">
      <protection hidden="1"/>
    </xf>
    <xf numFmtId="4" fontId="8" fillId="10" borderId="34" xfId="0" applyNumberFormat="1" applyFont="1" applyFill="1" applyBorder="1" applyProtection="1">
      <protection hidden="1"/>
    </xf>
    <xf numFmtId="4" fontId="8" fillId="9" borderId="34" xfId="0" applyNumberFormat="1" applyFont="1" applyFill="1" applyBorder="1" applyProtection="1">
      <protection hidden="1"/>
    </xf>
    <xf numFmtId="4" fontId="8" fillId="9" borderId="35" xfId="0" applyNumberFormat="1" applyFont="1" applyFill="1" applyBorder="1" applyProtection="1">
      <protection hidden="1"/>
    </xf>
    <xf numFmtId="4" fontId="6" fillId="9" borderId="37" xfId="0" applyNumberFormat="1" applyFont="1" applyFill="1" applyBorder="1" applyProtection="1">
      <protection hidden="1"/>
    </xf>
    <xf numFmtId="0" fontId="6" fillId="9" borderId="39" xfId="0" applyFont="1" applyFill="1" applyBorder="1" applyProtection="1">
      <protection locked="0"/>
    </xf>
    <xf numFmtId="0" fontId="6" fillId="9" borderId="39" xfId="0" applyFont="1" applyFill="1" applyBorder="1" applyProtection="1">
      <protection hidden="1"/>
    </xf>
    <xf numFmtId="4" fontId="6" fillId="10" borderId="39" xfId="0" applyNumberFormat="1" applyFont="1" applyFill="1" applyBorder="1" applyProtection="1">
      <protection hidden="1"/>
    </xf>
    <xf numFmtId="4" fontId="6" fillId="9" borderId="39" xfId="0" applyNumberFormat="1" applyFont="1" applyFill="1" applyBorder="1" applyProtection="1">
      <protection hidden="1"/>
    </xf>
    <xf numFmtId="4" fontId="6" fillId="9" borderId="40" xfId="0" applyNumberFormat="1" applyFont="1" applyFill="1" applyBorder="1" applyProtection="1">
      <protection hidden="1"/>
    </xf>
    <xf numFmtId="4" fontId="8" fillId="0" borderId="34" xfId="0" applyNumberFormat="1" applyFont="1" applyBorder="1" applyProtection="1">
      <protection hidden="1"/>
    </xf>
    <xf numFmtId="4" fontId="8" fillId="0" borderId="35" xfId="0" applyNumberFormat="1" applyFont="1" applyBorder="1" applyProtection="1">
      <protection hidden="1"/>
    </xf>
    <xf numFmtId="4" fontId="6" fillId="0" borderId="37" xfId="0" applyNumberFormat="1" applyFont="1" applyBorder="1" applyProtection="1">
      <protection hidden="1"/>
    </xf>
    <xf numFmtId="0" fontId="6" fillId="0" borderId="39" xfId="0" applyFont="1" applyBorder="1" applyProtection="1">
      <protection hidden="1"/>
    </xf>
    <xf numFmtId="4" fontId="6" fillId="0" borderId="39" xfId="0" applyNumberFormat="1" applyFont="1" applyBorder="1" applyProtection="1">
      <protection hidden="1"/>
    </xf>
    <xf numFmtId="4" fontId="6" fillId="0" borderId="40" xfId="0" applyNumberFormat="1" applyFont="1" applyBorder="1" applyProtection="1">
      <protection hidden="1"/>
    </xf>
    <xf numFmtId="4" fontId="6" fillId="9" borderId="42" xfId="0" applyNumberFormat="1" applyFont="1" applyFill="1" applyBorder="1" applyProtection="1">
      <protection hidden="1"/>
    </xf>
    <xf numFmtId="0" fontId="6" fillId="0" borderId="34" xfId="0" applyFont="1" applyBorder="1" applyProtection="1">
      <protection hidden="1"/>
    </xf>
    <xf numFmtId="0" fontId="6" fillId="0" borderId="34" xfId="0" applyFont="1" applyBorder="1" applyProtection="1">
      <protection locked="0" hidden="1"/>
    </xf>
    <xf numFmtId="4" fontId="6" fillId="9" borderId="37" xfId="0" applyNumberFormat="1" applyFont="1" applyFill="1" applyBorder="1" applyProtection="1">
      <protection locked="0" hidden="1"/>
    </xf>
    <xf numFmtId="0" fontId="6" fillId="9" borderId="39" xfId="0" applyFont="1" applyFill="1" applyBorder="1" applyProtection="1">
      <protection locked="0" hidden="1"/>
    </xf>
    <xf numFmtId="4" fontId="6" fillId="9" borderId="39" xfId="0" applyNumberFormat="1" applyFont="1" applyFill="1" applyBorder="1" applyProtection="1">
      <protection locked="0" hidden="1"/>
    </xf>
    <xf numFmtId="4" fontId="6" fillId="9" borderId="40" xfId="0" applyNumberFormat="1" applyFont="1" applyFill="1" applyBorder="1" applyProtection="1">
      <protection locked="0" hidden="1"/>
    </xf>
    <xf numFmtId="0" fontId="6" fillId="9" borderId="5" xfId="0" applyFont="1" applyFill="1" applyBorder="1" applyProtection="1">
      <protection locked="0" hidden="1"/>
    </xf>
    <xf numFmtId="4" fontId="6" fillId="9" borderId="5" xfId="0" applyNumberFormat="1" applyFont="1" applyFill="1" applyBorder="1" applyProtection="1">
      <protection locked="0" hidden="1"/>
    </xf>
    <xf numFmtId="4" fontId="6" fillId="9" borderId="42" xfId="0" applyNumberFormat="1" applyFont="1" applyFill="1" applyBorder="1" applyProtection="1">
      <protection locked="0" hidden="1"/>
    </xf>
    <xf numFmtId="4" fontId="6" fillId="0" borderId="37" xfId="0" applyNumberFormat="1" applyFont="1" applyBorder="1" applyProtection="1">
      <protection locked="0" hidden="1"/>
    </xf>
    <xf numFmtId="0" fontId="6" fillId="0" borderId="39" xfId="0" applyFont="1" applyBorder="1" applyProtection="1">
      <protection locked="0" hidden="1"/>
    </xf>
    <xf numFmtId="4" fontId="6" fillId="0" borderId="39" xfId="0" applyNumberFormat="1" applyFont="1" applyBorder="1" applyProtection="1">
      <protection locked="0" hidden="1"/>
    </xf>
    <xf numFmtId="4" fontId="6" fillId="0" borderId="40" xfId="0" applyNumberFormat="1" applyFont="1" applyBorder="1" applyProtection="1">
      <protection locked="0" hidden="1"/>
    </xf>
    <xf numFmtId="4" fontId="6" fillId="0" borderId="5" xfId="0" applyNumberFormat="1" applyFont="1" applyBorder="1" applyProtection="1">
      <protection locked="0" hidden="1"/>
    </xf>
    <xf numFmtId="4" fontId="6" fillId="0" borderId="42" xfId="0" applyNumberFormat="1" applyFont="1" applyBorder="1" applyProtection="1">
      <protection locked="0" hidden="1"/>
    </xf>
    <xf numFmtId="4" fontId="8" fillId="9" borderId="39" xfId="0" applyNumberFormat="1" applyFont="1" applyFill="1" applyBorder="1" applyProtection="1">
      <protection locked="0" hidden="1"/>
    </xf>
    <xf numFmtId="4" fontId="8" fillId="9" borderId="40" xfId="0" applyNumberFormat="1" applyFont="1" applyFill="1" applyBorder="1" applyProtection="1">
      <protection locked="0" hidden="1"/>
    </xf>
    <xf numFmtId="4" fontId="6" fillId="0" borderId="37" xfId="0" applyNumberFormat="1" applyFont="1" applyBorder="1" applyAlignment="1" applyProtection="1">
      <alignment vertical="center"/>
      <protection locked="0" hidden="1"/>
    </xf>
    <xf numFmtId="0" fontId="8" fillId="0" borderId="31" xfId="0" applyFont="1" applyBorder="1" applyProtection="1">
      <protection hidden="1"/>
    </xf>
    <xf numFmtId="0" fontId="8" fillId="0" borderId="36" xfId="0" applyFont="1" applyBorder="1" applyProtection="1">
      <protection hidden="1"/>
    </xf>
    <xf numFmtId="4" fontId="8" fillId="0" borderId="37" xfId="0" applyNumberFormat="1" applyFont="1" applyBorder="1" applyProtection="1">
      <protection hidden="1"/>
    </xf>
    <xf numFmtId="0" fontId="8" fillId="0" borderId="38" xfId="0" applyFont="1" applyBorder="1" applyProtection="1">
      <protection hidden="1"/>
    </xf>
    <xf numFmtId="4" fontId="8" fillId="10" borderId="39" xfId="0" applyNumberFormat="1" applyFont="1" applyFill="1" applyBorder="1" applyProtection="1">
      <protection hidden="1"/>
    </xf>
    <xf numFmtId="4" fontId="8" fillId="0" borderId="39" xfId="0" applyNumberFormat="1" applyFont="1" applyBorder="1" applyProtection="1">
      <protection hidden="1"/>
    </xf>
    <xf numFmtId="4" fontId="8" fillId="0" borderId="40" xfId="0" applyNumberFormat="1" applyFont="1" applyBorder="1" applyProtection="1">
      <protection hidden="1"/>
    </xf>
    <xf numFmtId="4" fontId="8" fillId="10" borderId="46" xfId="0" applyNumberFormat="1" applyFont="1" applyFill="1" applyBorder="1" applyProtection="1">
      <protection hidden="1"/>
    </xf>
    <xf numFmtId="4" fontId="8" fillId="0" borderId="47" xfId="0" applyNumberFormat="1" applyFont="1" applyBorder="1" applyProtection="1">
      <protection locked="0" hidden="1"/>
    </xf>
    <xf numFmtId="4" fontId="8" fillId="0" borderId="46" xfId="0" applyNumberFormat="1" applyFont="1" applyBorder="1" applyProtection="1">
      <protection locked="0" hidden="1"/>
    </xf>
    <xf numFmtId="4" fontId="8" fillId="0" borderId="48" xfId="0" applyNumberFormat="1" applyFont="1" applyBorder="1" applyProtection="1">
      <protection locked="0" hidden="1"/>
    </xf>
    <xf numFmtId="4" fontId="8" fillId="0" borderId="37" xfId="0" applyNumberFormat="1" applyFont="1" applyBorder="1" applyProtection="1">
      <protection locked="0" hidden="1"/>
    </xf>
    <xf numFmtId="4" fontId="9" fillId="0" borderId="1" xfId="0" applyNumberFormat="1" applyFont="1" applyBorder="1" applyProtection="1">
      <protection locked="0"/>
    </xf>
    <xf numFmtId="0" fontId="22" fillId="0" borderId="1" xfId="0" applyFont="1" applyBorder="1" applyProtection="1">
      <protection locked="0"/>
    </xf>
    <xf numFmtId="0" fontId="22" fillId="0" borderId="1" xfId="0" applyFont="1" applyBorder="1" applyAlignment="1" applyProtection="1">
      <alignment horizontal="left" vertical="center" wrapText="1"/>
      <protection locked="0"/>
    </xf>
    <xf numFmtId="0" fontId="23" fillId="0" borderId="34" xfId="0" applyFont="1" applyBorder="1" applyProtection="1">
      <protection hidden="1"/>
    </xf>
    <xf numFmtId="0" fontId="6" fillId="0" borderId="0" xfId="0" applyFont="1" applyBorder="1" applyAlignment="1" applyProtection="1">
      <alignment horizontal="left" vertical="center" wrapText="1"/>
      <protection locked="0"/>
    </xf>
    <xf numFmtId="0" fontId="6" fillId="0" borderId="23" xfId="0" applyFont="1" applyBorder="1" applyAlignment="1" applyProtection="1">
      <alignment horizontal="left" vertical="top" wrapText="1"/>
      <protection locked="0"/>
    </xf>
    <xf numFmtId="4" fontId="4" fillId="4" borderId="5" xfId="0" applyNumberFormat="1" applyFont="1" applyFill="1" applyBorder="1" applyAlignment="1" applyProtection="1">
      <alignment horizontal="center" vertical="center"/>
      <protection locked="0"/>
    </xf>
    <xf numFmtId="4" fontId="4" fillId="4" borderId="6" xfId="0" applyNumberFormat="1" applyFont="1" applyFill="1" applyBorder="1" applyAlignment="1" applyProtection="1">
      <alignment horizontal="center" vertical="center"/>
      <protection locked="0"/>
    </xf>
    <xf numFmtId="4" fontId="4" fillId="4" borderId="7" xfId="0" applyNumberFormat="1" applyFont="1" applyFill="1" applyBorder="1" applyAlignment="1" applyProtection="1">
      <alignment horizontal="center" vertical="center"/>
      <protection locked="0"/>
    </xf>
    <xf numFmtId="4" fontId="7" fillId="0" borderId="5" xfId="0" applyNumberFormat="1" applyFont="1" applyBorder="1" applyAlignment="1" applyProtection="1">
      <alignment horizontal="center" vertical="center" wrapText="1"/>
      <protection locked="0"/>
    </xf>
    <xf numFmtId="4" fontId="7" fillId="0" borderId="6" xfId="0" applyNumberFormat="1" applyFont="1" applyBorder="1" applyAlignment="1" applyProtection="1">
      <alignment horizontal="center" vertical="center" wrapText="1"/>
      <protection locked="0"/>
    </xf>
    <xf numFmtId="4" fontId="7" fillId="0" borderId="7" xfId="0" applyNumberFormat="1" applyFont="1" applyBorder="1" applyAlignment="1" applyProtection="1">
      <alignment horizontal="center" vertical="center" wrapText="1"/>
      <protection locked="0"/>
    </xf>
    <xf numFmtId="4" fontId="7" fillId="0" borderId="5" xfId="0" applyNumberFormat="1" applyFont="1" applyBorder="1" applyAlignment="1" applyProtection="1">
      <alignment horizontal="center" vertical="center"/>
      <protection locked="0"/>
    </xf>
    <xf numFmtId="4" fontId="7" fillId="0" borderId="6" xfId="0" applyNumberFormat="1" applyFont="1" applyBorder="1" applyAlignment="1" applyProtection="1">
      <alignment horizontal="center" vertical="center"/>
      <protection locked="0"/>
    </xf>
    <xf numFmtId="4" fontId="7" fillId="0" borderId="7" xfId="0" applyNumberFormat="1" applyFont="1" applyBorder="1" applyAlignment="1" applyProtection="1">
      <alignment horizontal="center" vertical="center"/>
      <protection locked="0"/>
    </xf>
    <xf numFmtId="4" fontId="4" fillId="2" borderId="5" xfId="0" applyNumberFormat="1" applyFont="1" applyFill="1" applyBorder="1" applyAlignment="1" applyProtection="1">
      <alignment horizontal="center" vertical="center"/>
      <protection locked="0"/>
    </xf>
    <xf numFmtId="4" fontId="4" fillId="2" borderId="6" xfId="0" applyNumberFormat="1" applyFont="1" applyFill="1" applyBorder="1" applyAlignment="1" applyProtection="1">
      <alignment horizontal="center" vertical="center"/>
      <protection locked="0"/>
    </xf>
    <xf numFmtId="4" fontId="4" fillId="2" borderId="7" xfId="0" applyNumberFormat="1" applyFont="1" applyFill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left" vertical="center" wrapText="1"/>
      <protection locked="0"/>
    </xf>
    <xf numFmtId="0" fontId="6" fillId="0" borderId="10" xfId="0" applyFont="1" applyBorder="1" applyAlignment="1" applyProtection="1">
      <alignment horizontal="left" vertical="center" wrapText="1"/>
      <protection locked="0"/>
    </xf>
    <xf numFmtId="0" fontId="8" fillId="0" borderId="4" xfId="0" applyFont="1" applyBorder="1" applyAlignment="1" applyProtection="1">
      <alignment horizontal="center" vertical="center" wrapText="1"/>
      <protection locked="0"/>
    </xf>
    <xf numFmtId="0" fontId="8" fillId="0" borderId="12" xfId="0" applyFont="1" applyBorder="1" applyAlignment="1" applyProtection="1">
      <alignment horizontal="center" vertical="center" wrapText="1"/>
      <protection locked="0"/>
    </xf>
    <xf numFmtId="0" fontId="8" fillId="0" borderId="3" xfId="0" applyFont="1" applyBorder="1" applyAlignment="1" applyProtection="1">
      <alignment horizontal="center" vertical="center" wrapText="1"/>
      <protection locked="0"/>
    </xf>
    <xf numFmtId="0" fontId="6" fillId="6" borderId="9" xfId="0" applyFont="1" applyFill="1" applyBorder="1" applyAlignment="1" applyProtection="1">
      <alignment horizontal="center" vertical="center" wrapText="1"/>
      <protection locked="0"/>
    </xf>
    <xf numFmtId="0" fontId="6" fillId="6" borderId="10" xfId="0" applyFont="1" applyFill="1" applyBorder="1" applyAlignment="1" applyProtection="1">
      <alignment horizontal="center" vertical="center" wrapText="1"/>
      <protection locked="0"/>
    </xf>
    <xf numFmtId="0" fontId="2" fillId="0" borderId="5" xfId="0" applyFont="1" applyFill="1" applyBorder="1" applyAlignment="1" applyProtection="1">
      <alignment horizontal="center" vertical="center" wrapText="1"/>
      <protection locked="0"/>
    </xf>
    <xf numFmtId="0" fontId="3" fillId="0" borderId="7" xfId="0" applyFont="1" applyFill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 applyProtection="1">
      <alignment horizontal="left"/>
      <protection locked="0"/>
    </xf>
    <xf numFmtId="0" fontId="7" fillId="0" borderId="0" xfId="0" applyFont="1" applyBorder="1" applyAlignment="1" applyProtection="1">
      <alignment horizontal="left"/>
      <protection locked="0"/>
    </xf>
    <xf numFmtId="0" fontId="10" fillId="3" borderId="9" xfId="0" applyFont="1" applyFill="1" applyBorder="1" applyAlignment="1" applyProtection="1">
      <alignment horizontal="right" vertical="center" wrapText="1"/>
      <protection locked="0"/>
    </xf>
    <xf numFmtId="0" fontId="10" fillId="3" borderId="10" xfId="0" applyFont="1" applyFill="1" applyBorder="1" applyAlignment="1" applyProtection="1">
      <alignment horizontal="right" vertical="center" wrapText="1"/>
      <protection locked="0"/>
    </xf>
    <xf numFmtId="0" fontId="10" fillId="0" borderId="9" xfId="0" applyFont="1" applyBorder="1" applyAlignment="1" applyProtection="1">
      <alignment horizontal="right" vertical="center" wrapText="1"/>
      <protection locked="0"/>
    </xf>
    <xf numFmtId="0" fontId="10" fillId="0" borderId="8" xfId="0" applyFont="1" applyBorder="1" applyAlignment="1" applyProtection="1">
      <alignment horizontal="right" vertical="center" wrapText="1"/>
      <protection locked="0"/>
    </xf>
    <xf numFmtId="0" fontId="10" fillId="0" borderId="10" xfId="0" applyFont="1" applyBorder="1" applyAlignment="1" applyProtection="1">
      <alignment horizontal="right" vertical="center" wrapText="1"/>
      <protection locked="0"/>
    </xf>
    <xf numFmtId="0" fontId="4" fillId="0" borderId="1" xfId="0" applyFont="1" applyBorder="1" applyAlignment="1" applyProtection="1">
      <alignment horizontal="left"/>
      <protection locked="0"/>
    </xf>
    <xf numFmtId="0" fontId="4" fillId="0" borderId="24" xfId="0" applyFont="1" applyBorder="1" applyAlignment="1" applyProtection="1">
      <alignment horizontal="left"/>
      <protection locked="0"/>
    </xf>
    <xf numFmtId="0" fontId="9" fillId="4" borderId="1" xfId="0" applyFont="1" applyFill="1" applyBorder="1" applyAlignment="1" applyProtection="1">
      <alignment horizontal="left"/>
      <protection locked="0"/>
    </xf>
    <xf numFmtId="0" fontId="9" fillId="5" borderId="9" xfId="0" applyFont="1" applyFill="1" applyBorder="1" applyAlignment="1" applyProtection="1">
      <alignment horizontal="left"/>
      <protection locked="0"/>
    </xf>
    <xf numFmtId="0" fontId="9" fillId="5" borderId="8" xfId="0" applyFont="1" applyFill="1" applyBorder="1" applyAlignment="1" applyProtection="1">
      <alignment horizontal="left"/>
      <protection locked="0"/>
    </xf>
    <xf numFmtId="0" fontId="9" fillId="5" borderId="10" xfId="0" applyFont="1" applyFill="1" applyBorder="1" applyAlignment="1" applyProtection="1">
      <alignment horizontal="left"/>
      <protection locked="0"/>
    </xf>
    <xf numFmtId="0" fontId="4" fillId="7" borderId="9" xfId="0" applyFont="1" applyFill="1" applyBorder="1" applyAlignment="1" applyProtection="1">
      <alignment horizontal="left"/>
      <protection locked="0"/>
    </xf>
    <xf numFmtId="0" fontId="4" fillId="7" borderId="8" xfId="0" applyFont="1" applyFill="1" applyBorder="1" applyAlignment="1" applyProtection="1">
      <alignment horizontal="left"/>
      <protection locked="0"/>
    </xf>
    <xf numFmtId="0" fontId="4" fillId="7" borderId="10" xfId="0" applyFont="1" applyFill="1" applyBorder="1" applyAlignment="1" applyProtection="1">
      <alignment horizontal="left"/>
      <protection locked="0"/>
    </xf>
    <xf numFmtId="0" fontId="7" fillId="6" borderId="9" xfId="0" applyFont="1" applyFill="1" applyBorder="1" applyAlignment="1" applyProtection="1">
      <alignment horizontal="center" wrapText="1"/>
      <protection locked="0"/>
    </xf>
    <xf numFmtId="0" fontId="7" fillId="6" borderId="8" xfId="0" applyFont="1" applyFill="1" applyBorder="1" applyAlignment="1" applyProtection="1">
      <alignment horizontal="center" wrapText="1"/>
      <protection locked="0"/>
    </xf>
    <xf numFmtId="0" fontId="7" fillId="6" borderId="10" xfId="0" applyFont="1" applyFill="1" applyBorder="1" applyAlignment="1" applyProtection="1">
      <alignment horizontal="center" wrapText="1"/>
      <protection locked="0"/>
    </xf>
    <xf numFmtId="4" fontId="7" fillId="6" borderId="9" xfId="0" applyNumberFormat="1" applyFont="1" applyFill="1" applyBorder="1" applyAlignment="1" applyProtection="1">
      <alignment horizontal="left"/>
      <protection locked="0"/>
    </xf>
    <xf numFmtId="4" fontId="7" fillId="6" borderId="8" xfId="0" applyNumberFormat="1" applyFont="1" applyFill="1" applyBorder="1" applyAlignment="1" applyProtection="1">
      <alignment horizontal="left"/>
      <protection locked="0"/>
    </xf>
    <xf numFmtId="4" fontId="7" fillId="6" borderId="10" xfId="0" applyNumberFormat="1" applyFont="1" applyFill="1" applyBorder="1" applyAlignment="1" applyProtection="1">
      <alignment horizontal="left"/>
      <protection locked="0"/>
    </xf>
    <xf numFmtId="0" fontId="4" fillId="3" borderId="1" xfId="0" applyFont="1" applyFill="1" applyBorder="1" applyAlignment="1" applyProtection="1">
      <alignment horizontal="left"/>
      <protection locked="0"/>
    </xf>
    <xf numFmtId="0" fontId="4" fillId="0" borderId="0" xfId="0" applyFont="1" applyBorder="1" applyAlignment="1" applyProtection="1">
      <alignment horizontal="center"/>
      <protection locked="0"/>
    </xf>
    <xf numFmtId="0" fontId="4" fillId="0" borderId="8" xfId="0" applyFont="1" applyBorder="1" applyAlignment="1" applyProtection="1">
      <alignment horizontal="center"/>
      <protection locked="0"/>
    </xf>
    <xf numFmtId="0" fontId="10" fillId="3" borderId="9" xfId="0" applyFont="1" applyFill="1" applyBorder="1" applyAlignment="1" applyProtection="1">
      <alignment horizontal="right" wrapText="1"/>
      <protection locked="0"/>
    </xf>
    <xf numFmtId="0" fontId="10" fillId="3" borderId="8" xfId="0" applyFont="1" applyFill="1" applyBorder="1" applyAlignment="1" applyProtection="1">
      <alignment horizontal="right" wrapText="1"/>
      <protection locked="0"/>
    </xf>
    <xf numFmtId="0" fontId="10" fillId="3" borderId="10" xfId="0" applyFont="1" applyFill="1" applyBorder="1" applyAlignment="1" applyProtection="1">
      <alignment horizontal="right" wrapText="1"/>
      <protection locked="0"/>
    </xf>
    <xf numFmtId="0" fontId="4" fillId="0" borderId="25" xfId="0" applyFont="1" applyBorder="1" applyAlignment="1" applyProtection="1">
      <alignment horizontal="left" wrapText="1"/>
      <protection locked="0"/>
    </xf>
    <xf numFmtId="0" fontId="4" fillId="0" borderId="26" xfId="0" applyFont="1" applyBorder="1" applyAlignment="1" applyProtection="1">
      <alignment horizontal="left" wrapText="1"/>
      <protection locked="0"/>
    </xf>
    <xf numFmtId="0" fontId="4" fillId="0" borderId="27" xfId="0" applyFont="1" applyBorder="1" applyAlignment="1" applyProtection="1">
      <alignment horizontal="left" wrapText="1"/>
      <protection locked="0"/>
    </xf>
    <xf numFmtId="0" fontId="7" fillId="0" borderId="9" xfId="0" applyFont="1" applyBorder="1" applyAlignment="1" applyProtection="1">
      <alignment horizontal="left" vertical="center" wrapText="1"/>
      <protection locked="0"/>
    </xf>
    <xf numFmtId="0" fontId="7" fillId="0" borderId="10" xfId="0" applyFont="1" applyBorder="1" applyAlignment="1" applyProtection="1">
      <alignment horizontal="left" vertical="center" wrapText="1"/>
      <protection locked="0"/>
    </xf>
    <xf numFmtId="0" fontId="1" fillId="0" borderId="9" xfId="0" applyFont="1" applyBorder="1" applyAlignment="1" applyProtection="1">
      <alignment horizontal="left"/>
      <protection locked="0"/>
    </xf>
    <xf numFmtId="0" fontId="1" fillId="0" borderId="8" xfId="0" applyFont="1" applyBorder="1" applyAlignment="1" applyProtection="1">
      <alignment horizontal="left"/>
      <protection locked="0"/>
    </xf>
    <xf numFmtId="0" fontId="1" fillId="0" borderId="10" xfId="0" applyFont="1" applyBorder="1" applyAlignment="1" applyProtection="1">
      <alignment horizontal="left"/>
      <protection locked="0"/>
    </xf>
    <xf numFmtId="0" fontId="5" fillId="2" borderId="0" xfId="0" applyFont="1" applyFill="1" applyBorder="1" applyAlignment="1" applyProtection="1">
      <alignment horizontal="center" wrapText="1"/>
      <protection locked="0"/>
    </xf>
    <xf numFmtId="0" fontId="9" fillId="2" borderId="9" xfId="0" applyFont="1" applyFill="1" applyBorder="1" applyAlignment="1" applyProtection="1">
      <alignment horizontal="left"/>
      <protection locked="0"/>
    </xf>
    <xf numFmtId="0" fontId="9" fillId="2" borderId="8" xfId="0" applyFont="1" applyFill="1" applyBorder="1" applyAlignment="1" applyProtection="1">
      <alignment horizontal="left"/>
      <protection locked="0"/>
    </xf>
    <xf numFmtId="0" fontId="9" fillId="2" borderId="10" xfId="0" applyFont="1" applyFill="1" applyBorder="1" applyAlignment="1" applyProtection="1">
      <alignment horizontal="left"/>
      <protection locked="0"/>
    </xf>
    <xf numFmtId="0" fontId="4" fillId="0" borderId="9" xfId="0" applyFont="1" applyBorder="1" applyAlignment="1" applyProtection="1">
      <alignment horizontal="left" vertical="center" wrapText="1"/>
      <protection locked="0"/>
    </xf>
    <xf numFmtId="0" fontId="4" fillId="0" borderId="8" xfId="0" applyFont="1" applyBorder="1" applyAlignment="1" applyProtection="1">
      <alignment horizontal="left" vertical="center" wrapText="1"/>
      <protection locked="0"/>
    </xf>
    <xf numFmtId="0" fontId="4" fillId="0" borderId="10" xfId="0" applyFont="1" applyBorder="1" applyAlignment="1" applyProtection="1">
      <alignment horizontal="left" vertical="center" wrapText="1"/>
      <protection locked="0"/>
    </xf>
    <xf numFmtId="0" fontId="7" fillId="6" borderId="9" xfId="0" applyFont="1" applyFill="1" applyBorder="1" applyAlignment="1" applyProtection="1">
      <alignment horizontal="center" vertical="center" wrapText="1"/>
      <protection locked="0"/>
    </xf>
    <xf numFmtId="0" fontId="7" fillId="6" borderId="10" xfId="0" applyFont="1" applyFill="1" applyBorder="1" applyAlignment="1" applyProtection="1">
      <alignment horizontal="center" vertical="center" wrapText="1"/>
      <protection locked="0"/>
    </xf>
    <xf numFmtId="0" fontId="7" fillId="0" borderId="5" xfId="0" applyFont="1" applyBorder="1" applyAlignment="1" applyProtection="1">
      <alignment horizontal="left" vertical="center" wrapText="1"/>
      <protection locked="0"/>
    </xf>
    <xf numFmtId="0" fontId="7" fillId="0" borderId="6" xfId="0" applyFont="1" applyBorder="1" applyAlignment="1" applyProtection="1">
      <alignment horizontal="left" vertical="center" wrapText="1"/>
      <protection locked="0"/>
    </xf>
    <xf numFmtId="0" fontId="7" fillId="0" borderId="7" xfId="0" applyFont="1" applyBorder="1" applyAlignment="1" applyProtection="1">
      <alignment horizontal="left" vertical="center" wrapText="1"/>
      <protection locked="0"/>
    </xf>
    <xf numFmtId="0" fontId="1" fillId="0" borderId="1" xfId="0" applyFont="1" applyBorder="1" applyAlignment="1" applyProtection="1">
      <alignment horizontal="left"/>
      <protection locked="0"/>
    </xf>
    <xf numFmtId="0" fontId="10" fillId="3" borderId="8" xfId="0" applyFont="1" applyFill="1" applyBorder="1" applyAlignment="1" applyProtection="1">
      <alignment horizontal="right" vertical="center" wrapText="1"/>
      <protection locked="0"/>
    </xf>
    <xf numFmtId="0" fontId="8" fillId="0" borderId="1" xfId="0" applyFont="1" applyBorder="1" applyAlignment="1" applyProtection="1">
      <alignment horizontal="center"/>
      <protection hidden="1"/>
    </xf>
    <xf numFmtId="0" fontId="6" fillId="10" borderId="1" xfId="0" applyFont="1" applyFill="1" applyBorder="1" applyAlignment="1" applyProtection="1">
      <alignment horizontal="center"/>
      <protection hidden="1"/>
    </xf>
    <xf numFmtId="0" fontId="6" fillId="10" borderId="1" xfId="0" applyFont="1" applyFill="1" applyBorder="1" applyAlignment="1" applyProtection="1">
      <alignment horizontal="center"/>
      <protection locked="0"/>
    </xf>
    <xf numFmtId="0" fontId="6" fillId="10" borderId="9" xfId="0" applyFont="1" applyFill="1" applyBorder="1" applyAlignment="1" applyProtection="1">
      <alignment horizontal="center"/>
      <protection hidden="1"/>
    </xf>
    <xf numFmtId="0" fontId="6" fillId="10" borderId="10" xfId="0" applyFont="1" applyFill="1" applyBorder="1" applyAlignment="1" applyProtection="1">
      <alignment horizontal="center"/>
      <protection hidden="1"/>
    </xf>
    <xf numFmtId="0" fontId="6" fillId="0" borderId="29" xfId="0" applyFont="1" applyBorder="1" applyAlignment="1" applyProtection="1">
      <alignment horizontal="left"/>
      <protection locked="0" hidden="1"/>
    </xf>
    <xf numFmtId="0" fontId="6" fillId="0" borderId="30" xfId="0" applyFont="1" applyBorder="1" applyAlignment="1" applyProtection="1">
      <alignment horizontal="left"/>
      <protection locked="0" hidden="1"/>
    </xf>
    <xf numFmtId="0" fontId="6" fillId="9" borderId="31" xfId="0" applyFont="1" applyFill="1" applyBorder="1" applyAlignment="1" applyProtection="1">
      <alignment horizontal="center" vertical="center"/>
      <protection hidden="1"/>
    </xf>
    <xf numFmtId="0" fontId="6" fillId="9" borderId="36" xfId="0" applyFont="1" applyFill="1" applyBorder="1" applyAlignment="1" applyProtection="1">
      <alignment horizontal="center" vertical="center"/>
      <protection hidden="1"/>
    </xf>
    <xf numFmtId="0" fontId="6" fillId="9" borderId="38" xfId="0" applyFont="1" applyFill="1" applyBorder="1" applyAlignment="1" applyProtection="1">
      <alignment horizontal="center" vertical="center"/>
      <protection hidden="1"/>
    </xf>
    <xf numFmtId="0" fontId="6" fillId="9" borderId="32" xfId="0" applyFont="1" applyFill="1" applyBorder="1" applyAlignment="1" applyProtection="1">
      <alignment horizontal="left"/>
      <protection hidden="1"/>
    </xf>
    <xf numFmtId="0" fontId="6" fillId="9" borderId="33" xfId="0" applyFont="1" applyFill="1" applyBorder="1" applyAlignment="1" applyProtection="1">
      <alignment horizontal="left"/>
      <protection hidden="1"/>
    </xf>
    <xf numFmtId="0" fontId="6" fillId="0" borderId="31" xfId="0" applyFont="1" applyBorder="1" applyAlignment="1" applyProtection="1">
      <alignment horizontal="center" vertical="center"/>
      <protection hidden="1"/>
    </xf>
    <xf numFmtId="0" fontId="6" fillId="0" borderId="36" xfId="0" applyFont="1" applyBorder="1" applyAlignment="1" applyProtection="1">
      <alignment horizontal="center" vertical="center"/>
      <protection hidden="1"/>
    </xf>
    <xf numFmtId="0" fontId="6" fillId="0" borderId="38" xfId="0" applyFont="1" applyBorder="1" applyAlignment="1" applyProtection="1">
      <alignment horizontal="center" vertical="center"/>
      <protection hidden="1"/>
    </xf>
    <xf numFmtId="0" fontId="6" fillId="0" borderId="34" xfId="0" applyFont="1" applyBorder="1" applyAlignment="1" applyProtection="1">
      <alignment horizontal="left"/>
      <protection hidden="1"/>
    </xf>
    <xf numFmtId="0" fontId="6" fillId="9" borderId="34" xfId="0" applyFont="1" applyFill="1" applyBorder="1" applyAlignment="1" applyProtection="1">
      <alignment horizontal="left"/>
      <protection hidden="1"/>
    </xf>
    <xf numFmtId="0" fontId="6" fillId="9" borderId="41" xfId="0" applyFont="1" applyFill="1" applyBorder="1" applyAlignment="1" applyProtection="1">
      <alignment horizontal="center" vertical="center"/>
      <protection hidden="1"/>
    </xf>
    <xf numFmtId="0" fontId="8" fillId="0" borderId="34" xfId="0" applyFont="1" applyBorder="1" applyAlignment="1" applyProtection="1">
      <alignment horizontal="left"/>
      <protection hidden="1"/>
    </xf>
    <xf numFmtId="0" fontId="8" fillId="0" borderId="39" xfId="0" applyFont="1" applyBorder="1" applyAlignment="1" applyProtection="1">
      <alignment horizontal="left"/>
      <protection hidden="1"/>
    </xf>
    <xf numFmtId="0" fontId="6" fillId="0" borderId="9" xfId="0" applyFont="1" applyBorder="1" applyAlignment="1" applyProtection="1">
      <alignment horizontal="center"/>
      <protection hidden="1"/>
    </xf>
    <xf numFmtId="0" fontId="6" fillId="0" borderId="8" xfId="0" applyFont="1" applyBorder="1" applyAlignment="1" applyProtection="1">
      <alignment horizontal="center"/>
      <protection hidden="1"/>
    </xf>
    <xf numFmtId="0" fontId="6" fillId="0" borderId="10" xfId="0" applyFont="1" applyBorder="1" applyAlignment="1" applyProtection="1">
      <alignment horizontal="center"/>
      <protection hidden="1"/>
    </xf>
    <xf numFmtId="0" fontId="8" fillId="0" borderId="9" xfId="0" applyFont="1" applyBorder="1" applyAlignment="1" applyProtection="1">
      <alignment horizontal="center"/>
      <protection locked="0" hidden="1"/>
    </xf>
    <xf numFmtId="0" fontId="8" fillId="0" borderId="8" xfId="0" applyFont="1" applyBorder="1" applyAlignment="1" applyProtection="1">
      <alignment horizontal="center"/>
      <protection locked="0" hidden="1"/>
    </xf>
    <xf numFmtId="0" fontId="8" fillId="0" borderId="10" xfId="0" applyFont="1" applyBorder="1" applyAlignment="1" applyProtection="1">
      <alignment horizontal="center"/>
      <protection locked="0" hidden="1"/>
    </xf>
    <xf numFmtId="0" fontId="8" fillId="0" borderId="4" xfId="0" applyFont="1" applyBorder="1" applyAlignment="1" applyProtection="1">
      <alignment horizontal="center"/>
      <protection locked="0" hidden="1"/>
    </xf>
    <xf numFmtId="0" fontId="8" fillId="0" borderId="28" xfId="0" applyFont="1" applyBorder="1" applyAlignment="1" applyProtection="1">
      <alignment horizontal="center"/>
      <protection locked="0" hidden="1"/>
    </xf>
    <xf numFmtId="0" fontId="6" fillId="0" borderId="43" xfId="0" applyFont="1" applyBorder="1" applyAlignment="1" applyProtection="1">
      <alignment horizontal="center" vertical="center"/>
      <protection hidden="1"/>
    </xf>
    <xf numFmtId="0" fontId="6" fillId="0" borderId="44" xfId="0" applyFont="1" applyBorder="1" applyAlignment="1" applyProtection="1">
      <alignment horizontal="center" vertical="center"/>
      <protection hidden="1"/>
    </xf>
    <xf numFmtId="0" fontId="6" fillId="0" borderId="45" xfId="0" applyFont="1" applyBorder="1" applyAlignment="1" applyProtection="1">
      <alignment horizontal="center" vertical="center"/>
      <protection hidden="1"/>
    </xf>
    <xf numFmtId="0" fontId="8" fillId="0" borderId="1" xfId="0" applyFont="1" applyBorder="1" applyAlignment="1" applyProtection="1">
      <alignment horizontal="left"/>
      <protection hidden="1"/>
    </xf>
    <xf numFmtId="0" fontId="6" fillId="0" borderId="41" xfId="0" applyFont="1" applyBorder="1" applyAlignment="1" applyProtection="1">
      <alignment horizontal="center" vertical="center"/>
      <protection hidden="1"/>
    </xf>
    <xf numFmtId="0" fontId="6" fillId="9" borderId="43" xfId="0" applyFont="1" applyFill="1" applyBorder="1" applyAlignment="1" applyProtection="1">
      <alignment horizontal="center" vertical="center"/>
      <protection hidden="1"/>
    </xf>
    <xf numFmtId="0" fontId="6" fillId="9" borderId="44" xfId="0" applyFont="1" applyFill="1" applyBorder="1" applyAlignment="1" applyProtection="1">
      <alignment horizontal="center" vertical="center"/>
      <protection hidden="1"/>
    </xf>
    <xf numFmtId="0" fontId="6" fillId="9" borderId="45" xfId="0" applyFont="1" applyFill="1" applyBorder="1" applyAlignment="1" applyProtection="1">
      <alignment horizontal="center" vertical="center"/>
      <protection hidden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16" fillId="0" borderId="15" xfId="1" applyFont="1" applyBorder="1" applyAlignment="1">
      <alignment horizontal="left" vertical="top"/>
    </xf>
    <xf numFmtId="0" fontId="16" fillId="0" borderId="16" xfId="1" applyFont="1" applyBorder="1" applyAlignment="1">
      <alignment horizontal="left" vertical="top"/>
    </xf>
  </cellXfs>
  <cellStyles count="2">
    <cellStyle name="Normální" xfId="0" builtinId="0"/>
    <cellStyle name="normální_s0516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Akce\013310\013D313006801_CHB%20T&#345;eb&#237;&#269;\RoD_zm&#283;na%201\Kopie%20-%20Indikativn&#237;%20rozpo&#269;et%20-%20kontroln&#237;%20p&#345;epo&#269;e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List3"/>
      <sheetName val="EDS - Přehled nákladů"/>
      <sheetName val="Rozpad smluv do řádků EDS"/>
    </sheetNames>
    <sheetDataSet>
      <sheetData sheetId="0" refreshError="1"/>
      <sheetData sheetId="1" refreshError="1">
        <row r="2">
          <cell r="A2">
            <v>5010</v>
          </cell>
          <cell r="B2" t="str">
            <v>Náklady dokumentace k registraci akce</v>
          </cell>
        </row>
        <row r="3">
          <cell r="A3">
            <v>6010</v>
          </cell>
          <cell r="B3" t="str">
            <v>Náklady dokumentace k registraci akce</v>
          </cell>
        </row>
        <row r="4">
          <cell r="A4">
            <v>5011</v>
          </cell>
          <cell r="B4" t="str">
            <v xml:space="preserve"> Náklady dokumentace akce</v>
          </cell>
        </row>
        <row r="5">
          <cell r="A5">
            <v>6011</v>
          </cell>
          <cell r="B5" t="str">
            <v>Náklady dokumentace akce</v>
          </cell>
        </row>
        <row r="6">
          <cell r="A6">
            <v>5012</v>
          </cell>
          <cell r="B6" t="str">
            <v xml:space="preserve"> Náklady řízení přípravy a realizace akce</v>
          </cell>
        </row>
        <row r="7">
          <cell r="A7">
            <v>6012</v>
          </cell>
          <cell r="B7" t="str">
            <v>Náklady řízení přípravy a realizace akce</v>
          </cell>
        </row>
        <row r="8">
          <cell r="A8">
            <v>5014</v>
          </cell>
          <cell r="B8" t="str">
            <v>Náklady inženýrské činnosti projektu</v>
          </cell>
        </row>
        <row r="9">
          <cell r="A9">
            <v>6014</v>
          </cell>
          <cell r="B9" t="str">
            <v>Náklady inženýrské činnosti projektu</v>
          </cell>
        </row>
        <row r="10">
          <cell r="A10">
            <v>5019</v>
          </cell>
          <cell r="B10" t="str">
            <v xml:space="preserve"> Jiné náklady přípravy a zabezpečení akce</v>
          </cell>
        </row>
        <row r="11">
          <cell r="A11">
            <v>6019</v>
          </cell>
          <cell r="B11" t="str">
            <v>Jiné náklady přípravy a zabezpečení akce</v>
          </cell>
        </row>
        <row r="13">
          <cell r="A13">
            <v>5090</v>
          </cell>
          <cell r="B13" t="str">
            <v>Náklady pořízení stavebních objektů</v>
          </cell>
        </row>
        <row r="14">
          <cell r="A14">
            <v>6090</v>
          </cell>
          <cell r="B14" t="str">
            <v>Náklady pořízení stavebních objektů</v>
          </cell>
        </row>
        <row r="15">
          <cell r="A15">
            <v>5091</v>
          </cell>
          <cell r="B15" t="str">
            <v>Náklady obnovy stavebních objektů</v>
          </cell>
        </row>
        <row r="16">
          <cell r="A16">
            <v>6091</v>
          </cell>
          <cell r="B16" t="str">
            <v>Náklady obnovy stavebních objektů</v>
          </cell>
        </row>
        <row r="18">
          <cell r="A18">
            <v>5110</v>
          </cell>
          <cell r="B18" t="str">
            <v>Náklady pořízení dopravních prostředků</v>
          </cell>
        </row>
        <row r="19">
          <cell r="A19">
            <v>6110</v>
          </cell>
          <cell r="B19" t="str">
            <v>Náklady pořízení dopravních prostředků</v>
          </cell>
        </row>
        <row r="20">
          <cell r="A20">
            <v>5112</v>
          </cell>
          <cell r="B20" t="str">
            <v>Náklady pořízení strojů, zařízení ICT</v>
          </cell>
        </row>
        <row r="21">
          <cell r="A21">
            <v>6112</v>
          </cell>
          <cell r="B21" t="str">
            <v>Náklady pořízení strojů, zařízení ICT</v>
          </cell>
        </row>
        <row r="22">
          <cell r="A22">
            <v>5114</v>
          </cell>
          <cell r="B22" t="str">
            <v>Náklady pořízení strojů, zařízení jiných než ICT</v>
          </cell>
        </row>
        <row r="23">
          <cell r="A23">
            <v>6114</v>
          </cell>
          <cell r="B23" t="str">
            <v>Náklady pořízení strojů, zařízení jiných než ICT</v>
          </cell>
        </row>
        <row r="27">
          <cell r="A27" t="str">
            <v>013D31100</v>
          </cell>
        </row>
        <row r="28">
          <cell r="A28" t="str">
            <v>013D31200</v>
          </cell>
        </row>
        <row r="29">
          <cell r="A29" t="str">
            <v>013D31300</v>
          </cell>
        </row>
        <row r="30">
          <cell r="A30" t="str">
            <v>113D31200</v>
          </cell>
        </row>
        <row r="31">
          <cell r="A31" t="str">
            <v>113D31300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A180"/>
  <sheetViews>
    <sheetView topLeftCell="E1" zoomScaleNormal="100" workbookViewId="0">
      <selection activeCell="N32" sqref="N32"/>
    </sheetView>
  </sheetViews>
  <sheetFormatPr defaultRowHeight="11.25" x14ac:dyDescent="0.2"/>
  <cols>
    <col min="1" max="1" width="14.6640625" style="23" customWidth="1"/>
    <col min="2" max="2" width="16" style="23" customWidth="1"/>
    <col min="3" max="3" width="18.33203125" style="23" customWidth="1"/>
    <col min="4" max="4" width="21" style="23" customWidth="1"/>
    <col min="5" max="5" width="17.5" style="23" customWidth="1"/>
    <col min="6" max="6" width="20.6640625" style="23" customWidth="1"/>
    <col min="7" max="7" width="23.1640625" style="23" customWidth="1"/>
    <col min="8" max="8" width="21.5" style="23" customWidth="1"/>
    <col min="9" max="9" width="21" style="23" customWidth="1"/>
    <col min="10" max="10" width="24.83203125" style="23" customWidth="1"/>
    <col min="11" max="11" width="27" style="23" customWidth="1"/>
    <col min="12" max="12" width="26.33203125" style="23" customWidth="1"/>
    <col min="13" max="13" width="26.83203125" style="23" customWidth="1"/>
    <col min="14" max="14" width="28.6640625" style="23" customWidth="1"/>
    <col min="15" max="15" width="28" style="23" customWidth="1"/>
    <col min="16" max="16" width="26.5" style="23" customWidth="1"/>
    <col min="17" max="17" width="23.33203125" style="23" customWidth="1"/>
    <col min="18" max="16384" width="9.33203125" style="23"/>
  </cols>
  <sheetData>
    <row r="1" spans="1:27" ht="18" customHeight="1" x14ac:dyDescent="0.25">
      <c r="A1" s="248" t="s">
        <v>159</v>
      </c>
      <c r="B1" s="248"/>
      <c r="C1" s="248"/>
      <c r="D1" s="248"/>
      <c r="E1" s="248"/>
      <c r="F1" s="248"/>
      <c r="G1" s="248"/>
      <c r="H1" s="248"/>
      <c r="I1" s="248"/>
      <c r="J1" s="248"/>
      <c r="K1" s="248"/>
      <c r="L1" s="248"/>
      <c r="M1" s="248"/>
      <c r="N1" s="248"/>
      <c r="O1" s="248"/>
      <c r="P1" s="248"/>
      <c r="Q1" s="22"/>
    </row>
    <row r="2" spans="1:27" ht="27" customHeight="1" x14ac:dyDescent="0.25">
      <c r="A2" s="212" t="s">
        <v>155</v>
      </c>
      <c r="B2" s="213"/>
      <c r="C2" s="213"/>
      <c r="D2" s="213"/>
      <c r="E2" s="213"/>
      <c r="F2" s="213"/>
      <c r="G2" s="213"/>
      <c r="H2" s="213"/>
      <c r="I2" s="213"/>
      <c r="J2" s="213"/>
      <c r="K2" s="213"/>
      <c r="L2" s="213"/>
      <c r="M2" s="213"/>
      <c r="N2" s="213"/>
      <c r="O2" s="213"/>
      <c r="P2" s="213"/>
      <c r="Q2" s="213"/>
      <c r="R2" s="24"/>
      <c r="S2" s="24"/>
      <c r="T2" s="24"/>
      <c r="U2" s="24"/>
      <c r="V2" s="24"/>
      <c r="W2" s="24"/>
      <c r="X2" s="24"/>
      <c r="Y2" s="24"/>
      <c r="Z2" s="24"/>
      <c r="AA2" s="24"/>
    </row>
    <row r="3" spans="1:27" ht="15" x14ac:dyDescent="0.25">
      <c r="A3" s="231" t="s">
        <v>25</v>
      </c>
      <c r="B3" s="232"/>
      <c r="C3" s="232"/>
      <c r="D3" s="232"/>
      <c r="E3" s="232"/>
      <c r="F3" s="233"/>
      <c r="G3" s="25" t="s">
        <v>10</v>
      </c>
      <c r="H3" s="25" t="s">
        <v>11</v>
      </c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</row>
    <row r="4" spans="1:27" ht="15" x14ac:dyDescent="0.25">
      <c r="A4" s="234" t="s">
        <v>40</v>
      </c>
      <c r="B4" s="234"/>
      <c r="C4" s="234"/>
      <c r="D4" s="234"/>
      <c r="E4" s="234"/>
      <c r="F4" s="234"/>
      <c r="G4" s="26">
        <f>N29+G37+G50</f>
        <v>0</v>
      </c>
      <c r="H4" s="26">
        <f>O29+H37+H50</f>
        <v>0</v>
      </c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</row>
    <row r="5" spans="1:27" ht="15" x14ac:dyDescent="0.25">
      <c r="A5" s="249" t="s">
        <v>12</v>
      </c>
      <c r="B5" s="250"/>
      <c r="C5" s="250"/>
      <c r="D5" s="250"/>
      <c r="E5" s="251"/>
      <c r="F5" s="27">
        <v>1</v>
      </c>
      <c r="G5" s="26">
        <f>IF(J29&gt;L11,L11,N29)</f>
        <v>0</v>
      </c>
      <c r="H5" s="26">
        <f>IF(K29&gt;M11,M11,O29)</f>
        <v>0</v>
      </c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</row>
    <row r="6" spans="1:27" ht="15" x14ac:dyDescent="0.25">
      <c r="A6" s="222" t="s">
        <v>13</v>
      </c>
      <c r="B6" s="223"/>
      <c r="C6" s="223"/>
      <c r="D6" s="223"/>
      <c r="E6" s="224"/>
      <c r="F6" s="28">
        <v>0.75</v>
      </c>
      <c r="G6" s="26">
        <f>G5*0.75</f>
        <v>0</v>
      </c>
      <c r="H6" s="26">
        <f>H5*0.75</f>
        <v>0</v>
      </c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</row>
    <row r="7" spans="1:27" ht="15" x14ac:dyDescent="0.25">
      <c r="A7" s="225" t="s">
        <v>14</v>
      </c>
      <c r="B7" s="226"/>
      <c r="C7" s="226"/>
      <c r="D7" s="226"/>
      <c r="E7" s="227"/>
      <c r="F7" s="29">
        <v>0.25</v>
      </c>
      <c r="G7" s="26">
        <f>G5*0.25</f>
        <v>0</v>
      </c>
      <c r="H7" s="26">
        <f>H5*0.25</f>
        <v>0</v>
      </c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</row>
    <row r="8" spans="1:27" ht="15" x14ac:dyDescent="0.25">
      <c r="A8" s="221" t="s">
        <v>26</v>
      </c>
      <c r="B8" s="221"/>
      <c r="C8" s="221"/>
      <c r="D8" s="221"/>
      <c r="E8" s="221"/>
      <c r="F8" s="221"/>
      <c r="G8" s="95">
        <f>IF(P11&gt;(P29+I37+I50),P11,(P29+I37+I50))</f>
        <v>0</v>
      </c>
      <c r="H8" s="95">
        <f>IF(Q11&gt;(Q29+J37+J50),Q11,(Q29+J37+J50))</f>
        <v>0</v>
      </c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</row>
    <row r="9" spans="1:27" ht="15" x14ac:dyDescent="0.25">
      <c r="A9" s="235"/>
      <c r="B9" s="235"/>
      <c r="C9" s="235"/>
      <c r="D9" s="235"/>
      <c r="E9" s="235"/>
      <c r="F9" s="235"/>
      <c r="G9" s="236"/>
      <c r="H9" s="236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</row>
    <row r="10" spans="1:27" ht="30" x14ac:dyDescent="0.25">
      <c r="A10" s="228" t="s">
        <v>15</v>
      </c>
      <c r="B10" s="229"/>
      <c r="C10" s="229"/>
      <c r="D10" s="229"/>
      <c r="E10" s="229"/>
      <c r="F10" s="230"/>
      <c r="G10" s="25" t="s">
        <v>0</v>
      </c>
      <c r="H10" s="30" t="s">
        <v>51</v>
      </c>
      <c r="I10" s="30" t="s">
        <v>1</v>
      </c>
      <c r="J10" s="30" t="s">
        <v>38</v>
      </c>
      <c r="K10" s="30" t="s">
        <v>48</v>
      </c>
      <c r="L10" s="31" t="s">
        <v>43</v>
      </c>
      <c r="M10" s="32" t="s">
        <v>45</v>
      </c>
      <c r="N10" s="30" t="s">
        <v>39</v>
      </c>
      <c r="O10" s="30" t="s">
        <v>46</v>
      </c>
      <c r="P10" s="33" t="s">
        <v>41</v>
      </c>
      <c r="Q10" s="34" t="s">
        <v>47</v>
      </c>
      <c r="R10" s="24"/>
      <c r="S10" s="24"/>
      <c r="T10" s="24"/>
      <c r="U10" s="24"/>
      <c r="V10" s="24"/>
      <c r="W10" s="24"/>
      <c r="X10" s="24"/>
      <c r="Y10" s="24"/>
      <c r="Z10" s="24"/>
      <c r="AA10" s="24"/>
    </row>
    <row r="11" spans="1:27" ht="15" customHeight="1" x14ac:dyDescent="0.25">
      <c r="A11" s="252" t="s">
        <v>141</v>
      </c>
      <c r="B11" s="253"/>
      <c r="C11" s="253"/>
      <c r="D11" s="253"/>
      <c r="E11" s="253"/>
      <c r="F11" s="254"/>
      <c r="G11" s="35" t="s">
        <v>23</v>
      </c>
      <c r="H11" s="36">
        <v>1580000</v>
      </c>
      <c r="I11" s="103">
        <v>0</v>
      </c>
      <c r="J11" s="26">
        <f>I11*H11</f>
        <v>0</v>
      </c>
      <c r="K11" s="37">
        <f>J11*1.15</f>
        <v>0</v>
      </c>
      <c r="L11" s="38">
        <f>IF(J11&gt;N11,N11,J11)</f>
        <v>0</v>
      </c>
      <c r="M11" s="38">
        <f>IF(K11&gt;O11,O11,K11)</f>
        <v>0</v>
      </c>
      <c r="N11" s="37">
        <v>0</v>
      </c>
      <c r="O11" s="37">
        <v>0</v>
      </c>
      <c r="P11" s="39">
        <f>IF(N11-J11&gt;0,N11-J11,0)</f>
        <v>0</v>
      </c>
      <c r="Q11" s="39">
        <f>IF(O11-K11&gt;0,O11-K11,0)</f>
        <v>0</v>
      </c>
      <c r="R11" s="24"/>
      <c r="S11" s="24"/>
      <c r="T11" s="24"/>
      <c r="U11" s="24"/>
      <c r="V11" s="24"/>
      <c r="W11" s="24"/>
      <c r="X11" s="24"/>
      <c r="Y11" s="24"/>
      <c r="Z11" s="24"/>
      <c r="AA11" s="24"/>
    </row>
    <row r="12" spans="1:27" s="44" customFormat="1" ht="20.100000000000001" customHeight="1" x14ac:dyDescent="0.25">
      <c r="A12" s="216" t="s">
        <v>42</v>
      </c>
      <c r="B12" s="217"/>
      <c r="C12" s="217"/>
      <c r="D12" s="217"/>
      <c r="E12" s="217"/>
      <c r="F12" s="218"/>
      <c r="G12" s="40"/>
      <c r="H12" s="40"/>
      <c r="I12" s="40"/>
      <c r="J12" s="41"/>
      <c r="K12" s="42"/>
      <c r="L12" s="41"/>
      <c r="M12" s="42"/>
      <c r="N12" s="41"/>
      <c r="O12" s="42"/>
      <c r="P12" s="101">
        <f>P11</f>
        <v>0</v>
      </c>
      <c r="Q12" s="42">
        <f>Q11</f>
        <v>0</v>
      </c>
      <c r="R12" s="43"/>
      <c r="S12" s="43"/>
      <c r="T12" s="43"/>
      <c r="U12" s="43"/>
      <c r="V12" s="43"/>
      <c r="W12" s="43"/>
      <c r="X12" s="43"/>
      <c r="Y12" s="43"/>
      <c r="Z12" s="43"/>
      <c r="AA12" s="43"/>
    </row>
    <row r="13" spans="1:27" ht="15" x14ac:dyDescent="0.25">
      <c r="A13" s="219" t="s">
        <v>142</v>
      </c>
      <c r="B13" s="219"/>
      <c r="C13" s="219"/>
      <c r="D13" s="219"/>
      <c r="E13" s="219"/>
      <c r="F13" s="219"/>
      <c r="G13" s="35" t="s">
        <v>21</v>
      </c>
      <c r="H13" s="45">
        <v>5800</v>
      </c>
      <c r="I13" s="185">
        <v>0</v>
      </c>
      <c r="J13" s="26">
        <f>H13*I13</f>
        <v>0</v>
      </c>
      <c r="K13" s="26">
        <f>J13*1.15</f>
        <v>0</v>
      </c>
      <c r="L13" s="38">
        <f>IF(J13&gt;N13,N13,J13)</f>
        <v>0</v>
      </c>
      <c r="M13" s="38">
        <f>IF(K13&gt;O13,O13,K13)</f>
        <v>0</v>
      </c>
      <c r="N13" s="26">
        <v>0</v>
      </c>
      <c r="O13" s="26">
        <f>N13*1.15</f>
        <v>0</v>
      </c>
      <c r="P13" s="39">
        <f>IF(N13-J13&gt;0,N13-J13,0)</f>
        <v>0</v>
      </c>
      <c r="Q13" s="39">
        <f>IF(O13-K13&gt;0,O13-K13,0)</f>
        <v>0</v>
      </c>
      <c r="R13" s="24"/>
      <c r="S13" s="24"/>
      <c r="T13" s="24"/>
      <c r="U13" s="24"/>
      <c r="V13" s="24"/>
      <c r="W13" s="24"/>
      <c r="X13" s="24"/>
      <c r="Y13" s="24"/>
      <c r="Z13" s="24"/>
      <c r="AA13" s="24"/>
    </row>
    <row r="14" spans="1:27" ht="15" x14ac:dyDescent="0.25">
      <c r="A14" s="219" t="s">
        <v>143</v>
      </c>
      <c r="B14" s="219"/>
      <c r="C14" s="219"/>
      <c r="D14" s="219"/>
      <c r="E14" s="219"/>
      <c r="F14" s="219"/>
      <c r="G14" s="35" t="s">
        <v>22</v>
      </c>
      <c r="H14" s="45">
        <v>23200</v>
      </c>
      <c r="I14" s="185">
        <v>0</v>
      </c>
      <c r="J14" s="26">
        <f>H14*I14</f>
        <v>0</v>
      </c>
      <c r="K14" s="26">
        <f>J14*1.15</f>
        <v>0</v>
      </c>
      <c r="L14" s="38">
        <f t="shared" ref="L14:M28" si="0">IF(J14&gt;N14,N14,J14)</f>
        <v>0</v>
      </c>
      <c r="M14" s="38">
        <f>IF(K14&gt;O14,O14,K14)</f>
        <v>0</v>
      </c>
      <c r="N14" s="26">
        <v>0</v>
      </c>
      <c r="O14" s="26">
        <f t="shared" ref="O14:O18" si="1">N14*1.15</f>
        <v>0</v>
      </c>
      <c r="P14" s="39">
        <f>IF(N14-J14&gt;0,N14-J14,0)</f>
        <v>0</v>
      </c>
      <c r="Q14" s="39">
        <f t="shared" ref="Q14:Q28" si="2">IF(O14-K14&gt;0,O14-K14,0)</f>
        <v>0</v>
      </c>
      <c r="R14" s="24"/>
      <c r="S14" s="24"/>
      <c r="T14" s="24"/>
      <c r="U14" s="24"/>
      <c r="V14" s="24"/>
      <c r="W14" s="24"/>
      <c r="X14" s="24"/>
      <c r="Y14" s="24"/>
      <c r="Z14" s="24"/>
      <c r="AA14" s="24"/>
    </row>
    <row r="15" spans="1:27" ht="15" x14ac:dyDescent="0.25">
      <c r="A15" s="219" t="s">
        <v>16</v>
      </c>
      <c r="B15" s="219"/>
      <c r="C15" s="219"/>
      <c r="D15" s="219"/>
      <c r="E15" s="219"/>
      <c r="F15" s="219"/>
      <c r="G15" s="35" t="s">
        <v>22</v>
      </c>
      <c r="H15" s="45">
        <v>12700</v>
      </c>
      <c r="I15" s="26">
        <v>0</v>
      </c>
      <c r="J15" s="26">
        <f t="shared" ref="J15:J21" si="3">I15*H15</f>
        <v>0</v>
      </c>
      <c r="K15" s="26">
        <f t="shared" ref="K15:K18" si="4">J15*1.15</f>
        <v>0</v>
      </c>
      <c r="L15" s="38">
        <f t="shared" si="0"/>
        <v>0</v>
      </c>
      <c r="M15" s="38">
        <f t="shared" si="0"/>
        <v>0</v>
      </c>
      <c r="N15" s="26">
        <v>0</v>
      </c>
      <c r="O15" s="26">
        <f t="shared" si="1"/>
        <v>0</v>
      </c>
      <c r="P15" s="39">
        <f t="shared" ref="P15:P28" si="5">IF(N15-J15&gt;0,N15-J15,0)</f>
        <v>0</v>
      </c>
      <c r="Q15" s="39">
        <f t="shared" si="2"/>
        <v>0</v>
      </c>
      <c r="R15" s="24"/>
      <c r="S15" s="24"/>
      <c r="T15" s="24"/>
      <c r="U15" s="24"/>
      <c r="V15" s="24"/>
      <c r="W15" s="24"/>
      <c r="X15" s="24"/>
      <c r="Y15" s="24"/>
      <c r="Z15" s="24"/>
      <c r="AA15" s="24"/>
    </row>
    <row r="16" spans="1:27" ht="15" x14ac:dyDescent="0.25">
      <c r="A16" s="219" t="s">
        <v>17</v>
      </c>
      <c r="B16" s="219"/>
      <c r="C16" s="219"/>
      <c r="D16" s="219"/>
      <c r="E16" s="219"/>
      <c r="F16" s="219"/>
      <c r="G16" s="35" t="s">
        <v>22</v>
      </c>
      <c r="H16" s="45">
        <v>2600</v>
      </c>
      <c r="I16" s="26">
        <v>0</v>
      </c>
      <c r="J16" s="26">
        <f t="shared" si="3"/>
        <v>0</v>
      </c>
      <c r="K16" s="26">
        <f t="shared" si="4"/>
        <v>0</v>
      </c>
      <c r="L16" s="38">
        <f t="shared" si="0"/>
        <v>0</v>
      </c>
      <c r="M16" s="38">
        <f t="shared" si="0"/>
        <v>0</v>
      </c>
      <c r="N16" s="26">
        <v>0</v>
      </c>
      <c r="O16" s="26">
        <f t="shared" si="1"/>
        <v>0</v>
      </c>
      <c r="P16" s="39">
        <f t="shared" si="5"/>
        <v>0</v>
      </c>
      <c r="Q16" s="39">
        <f t="shared" si="2"/>
        <v>0</v>
      </c>
      <c r="R16" s="24"/>
      <c r="S16" s="24"/>
      <c r="T16" s="24"/>
      <c r="U16" s="24"/>
      <c r="V16" s="24"/>
      <c r="W16" s="24"/>
      <c r="X16" s="24"/>
      <c r="Y16" s="24"/>
      <c r="Z16" s="24"/>
      <c r="AA16" s="24"/>
    </row>
    <row r="17" spans="1:27" ht="15" x14ac:dyDescent="0.25">
      <c r="A17" s="219" t="s">
        <v>18</v>
      </c>
      <c r="B17" s="219"/>
      <c r="C17" s="219"/>
      <c r="D17" s="219"/>
      <c r="E17" s="219"/>
      <c r="F17" s="219"/>
      <c r="G17" s="35" t="s">
        <v>23</v>
      </c>
      <c r="H17" s="45">
        <v>2100000</v>
      </c>
      <c r="I17" s="26">
        <v>0</v>
      </c>
      <c r="J17" s="26">
        <f t="shared" si="3"/>
        <v>0</v>
      </c>
      <c r="K17" s="26">
        <f t="shared" si="4"/>
        <v>0</v>
      </c>
      <c r="L17" s="38">
        <f t="shared" si="0"/>
        <v>0</v>
      </c>
      <c r="M17" s="38">
        <f t="shared" si="0"/>
        <v>0</v>
      </c>
      <c r="N17" s="26">
        <v>0</v>
      </c>
      <c r="O17" s="26">
        <f t="shared" si="1"/>
        <v>0</v>
      </c>
      <c r="P17" s="39">
        <f t="shared" si="5"/>
        <v>0</v>
      </c>
      <c r="Q17" s="39">
        <f t="shared" si="2"/>
        <v>0</v>
      </c>
      <c r="R17" s="24"/>
      <c r="S17" s="24"/>
      <c r="T17" s="24"/>
      <c r="U17" s="24"/>
      <c r="V17" s="24"/>
      <c r="W17" s="24"/>
      <c r="X17" s="24"/>
      <c r="Y17" s="24"/>
      <c r="Z17" s="24"/>
      <c r="AA17" s="24"/>
    </row>
    <row r="18" spans="1:27" ht="15" x14ac:dyDescent="0.25">
      <c r="A18" s="219" t="s">
        <v>19</v>
      </c>
      <c r="B18" s="219"/>
      <c r="C18" s="219"/>
      <c r="D18" s="219"/>
      <c r="E18" s="219"/>
      <c r="F18" s="219"/>
      <c r="G18" s="35" t="s">
        <v>23</v>
      </c>
      <c r="H18" s="45">
        <v>3500000</v>
      </c>
      <c r="I18" s="26">
        <v>0</v>
      </c>
      <c r="J18" s="26">
        <f t="shared" si="3"/>
        <v>0</v>
      </c>
      <c r="K18" s="26">
        <f t="shared" si="4"/>
        <v>0</v>
      </c>
      <c r="L18" s="38">
        <f t="shared" si="0"/>
        <v>0</v>
      </c>
      <c r="M18" s="38">
        <f t="shared" si="0"/>
        <v>0</v>
      </c>
      <c r="N18" s="26">
        <v>0</v>
      </c>
      <c r="O18" s="26">
        <f t="shared" si="1"/>
        <v>0</v>
      </c>
      <c r="P18" s="39">
        <f t="shared" si="5"/>
        <v>0</v>
      </c>
      <c r="Q18" s="39">
        <f t="shared" si="2"/>
        <v>0</v>
      </c>
      <c r="R18" s="24"/>
      <c r="S18" s="24"/>
      <c r="T18" s="24"/>
      <c r="U18" s="24"/>
      <c r="V18" s="24"/>
      <c r="W18" s="24"/>
      <c r="X18" s="24"/>
      <c r="Y18" s="24"/>
      <c r="Z18" s="24"/>
      <c r="AA18" s="24"/>
    </row>
    <row r="19" spans="1:27" ht="15" x14ac:dyDescent="0.25">
      <c r="A19" s="220" t="s">
        <v>27</v>
      </c>
      <c r="B19" s="220"/>
      <c r="C19" s="220"/>
      <c r="D19" s="220"/>
      <c r="E19" s="220"/>
      <c r="F19" s="220"/>
      <c r="G19" s="96" t="s">
        <v>23</v>
      </c>
      <c r="H19" s="97">
        <v>0</v>
      </c>
      <c r="I19" s="98">
        <v>0</v>
      </c>
      <c r="J19" s="98">
        <f t="shared" si="3"/>
        <v>0</v>
      </c>
      <c r="K19" s="98">
        <f>J19*1.21</f>
        <v>0</v>
      </c>
      <c r="L19" s="99">
        <f t="shared" si="0"/>
        <v>0</v>
      </c>
      <c r="M19" s="99">
        <f t="shared" si="0"/>
        <v>0</v>
      </c>
      <c r="N19" s="98">
        <v>0</v>
      </c>
      <c r="O19" s="98">
        <f t="shared" ref="O19:O25" si="6">N19*1.21</f>
        <v>0</v>
      </c>
      <c r="P19" s="39">
        <f t="shared" si="5"/>
        <v>0</v>
      </c>
      <c r="Q19" s="39">
        <f t="shared" si="2"/>
        <v>0</v>
      </c>
      <c r="R19" s="24"/>
      <c r="S19" s="24"/>
      <c r="T19" s="24"/>
      <c r="U19" s="24"/>
      <c r="V19" s="24"/>
      <c r="W19" s="24"/>
      <c r="X19" s="24"/>
      <c r="Y19" s="24"/>
      <c r="Z19" s="24"/>
      <c r="AA19" s="24"/>
    </row>
    <row r="20" spans="1:27" ht="15" customHeight="1" x14ac:dyDescent="0.25">
      <c r="A20" s="220" t="s">
        <v>28</v>
      </c>
      <c r="B20" s="220"/>
      <c r="C20" s="220"/>
      <c r="D20" s="220"/>
      <c r="E20" s="220"/>
      <c r="F20" s="220"/>
      <c r="G20" s="96" t="s">
        <v>23</v>
      </c>
      <c r="H20" s="97">
        <v>0</v>
      </c>
      <c r="I20" s="98">
        <v>0</v>
      </c>
      <c r="J20" s="98">
        <f t="shared" si="3"/>
        <v>0</v>
      </c>
      <c r="K20" s="98">
        <f>J20*1.21</f>
        <v>0</v>
      </c>
      <c r="L20" s="99">
        <f t="shared" si="0"/>
        <v>0</v>
      </c>
      <c r="M20" s="99">
        <f t="shared" si="0"/>
        <v>0</v>
      </c>
      <c r="N20" s="98">
        <v>0</v>
      </c>
      <c r="O20" s="98">
        <f t="shared" si="6"/>
        <v>0</v>
      </c>
      <c r="P20" s="39">
        <f t="shared" si="5"/>
        <v>0</v>
      </c>
      <c r="Q20" s="39">
        <f t="shared" si="2"/>
        <v>0</v>
      </c>
      <c r="R20" s="24"/>
      <c r="S20" s="24"/>
      <c r="T20" s="24"/>
      <c r="U20" s="24"/>
      <c r="V20" s="24"/>
      <c r="W20" s="24"/>
      <c r="X20" s="24"/>
      <c r="Y20" s="24"/>
      <c r="Z20" s="24"/>
      <c r="AA20" s="24"/>
    </row>
    <row r="21" spans="1:27" ht="15" customHeight="1" x14ac:dyDescent="0.25">
      <c r="A21" s="240" t="s">
        <v>29</v>
      </c>
      <c r="B21" s="241"/>
      <c r="C21" s="241"/>
      <c r="D21" s="241"/>
      <c r="E21" s="241"/>
      <c r="F21" s="242"/>
      <c r="G21" s="96" t="s">
        <v>23</v>
      </c>
      <c r="H21" s="97">
        <v>0</v>
      </c>
      <c r="I21" s="98">
        <v>0</v>
      </c>
      <c r="J21" s="98">
        <f t="shared" si="3"/>
        <v>0</v>
      </c>
      <c r="K21" s="98">
        <f t="shared" ref="K21:K28" si="7">J21*1.21</f>
        <v>0</v>
      </c>
      <c r="L21" s="99">
        <f t="shared" si="0"/>
        <v>0</v>
      </c>
      <c r="M21" s="99">
        <f t="shared" si="0"/>
        <v>0</v>
      </c>
      <c r="N21" s="98">
        <v>0</v>
      </c>
      <c r="O21" s="98">
        <f t="shared" si="6"/>
        <v>0</v>
      </c>
      <c r="P21" s="39">
        <f t="shared" si="5"/>
        <v>0</v>
      </c>
      <c r="Q21" s="39">
        <f t="shared" si="2"/>
        <v>0</v>
      </c>
      <c r="R21" s="24"/>
      <c r="S21" s="24"/>
      <c r="T21" s="24"/>
      <c r="U21" s="24"/>
      <c r="V21" s="24"/>
      <c r="W21" s="24"/>
      <c r="X21" s="24"/>
      <c r="Y21" s="24"/>
      <c r="Z21" s="24"/>
      <c r="AA21" s="24"/>
    </row>
    <row r="22" spans="1:27" ht="15" x14ac:dyDescent="0.25">
      <c r="A22" s="219" t="s">
        <v>144</v>
      </c>
      <c r="B22" s="219"/>
      <c r="C22" s="219"/>
      <c r="D22" s="219"/>
      <c r="E22" s="219"/>
      <c r="F22" s="219"/>
      <c r="G22" s="35" t="s">
        <v>23</v>
      </c>
      <c r="H22" s="45">
        <v>8130</v>
      </c>
      <c r="I22" s="26">
        <v>0</v>
      </c>
      <c r="J22" s="26">
        <f t="shared" ref="J22:J28" si="8">I22*H22</f>
        <v>0</v>
      </c>
      <c r="K22" s="26">
        <f t="shared" si="7"/>
        <v>0</v>
      </c>
      <c r="L22" s="38">
        <f t="shared" si="0"/>
        <v>0</v>
      </c>
      <c r="M22" s="38">
        <f t="shared" si="0"/>
        <v>0</v>
      </c>
      <c r="N22" s="26">
        <v>0</v>
      </c>
      <c r="O22" s="26">
        <f t="shared" si="6"/>
        <v>0</v>
      </c>
      <c r="P22" s="39">
        <f t="shared" si="5"/>
        <v>0</v>
      </c>
      <c r="Q22" s="39">
        <f t="shared" si="2"/>
        <v>0</v>
      </c>
      <c r="R22" s="24"/>
      <c r="S22" s="24"/>
      <c r="T22" s="24"/>
      <c r="U22" s="24"/>
      <c r="V22" s="24"/>
      <c r="W22" s="24"/>
      <c r="X22" s="24"/>
      <c r="Y22" s="24"/>
      <c r="Z22" s="24"/>
      <c r="AA22" s="24"/>
    </row>
    <row r="23" spans="1:27" ht="15" x14ac:dyDescent="0.25">
      <c r="A23" s="219" t="s">
        <v>145</v>
      </c>
      <c r="B23" s="219"/>
      <c r="C23" s="219"/>
      <c r="D23" s="219"/>
      <c r="E23" s="219"/>
      <c r="F23" s="219"/>
      <c r="G23" s="35" t="s">
        <v>23</v>
      </c>
      <c r="H23" s="45">
        <v>8700</v>
      </c>
      <c r="I23" s="26">
        <v>0</v>
      </c>
      <c r="J23" s="26">
        <f t="shared" si="8"/>
        <v>0</v>
      </c>
      <c r="K23" s="26">
        <f t="shared" si="7"/>
        <v>0</v>
      </c>
      <c r="L23" s="38">
        <f t="shared" si="0"/>
        <v>0</v>
      </c>
      <c r="M23" s="38">
        <f t="shared" si="0"/>
        <v>0</v>
      </c>
      <c r="N23" s="26">
        <v>0</v>
      </c>
      <c r="O23" s="26">
        <f t="shared" si="6"/>
        <v>0</v>
      </c>
      <c r="P23" s="39">
        <f t="shared" si="5"/>
        <v>0</v>
      </c>
      <c r="Q23" s="39">
        <f t="shared" si="2"/>
        <v>0</v>
      </c>
      <c r="R23" s="24"/>
      <c r="S23" s="24"/>
      <c r="T23" s="24"/>
      <c r="U23" s="24"/>
      <c r="V23" s="24"/>
      <c r="W23" s="24"/>
      <c r="X23" s="24"/>
      <c r="Y23" s="24"/>
      <c r="Z23" s="24"/>
      <c r="AA23" s="24"/>
    </row>
    <row r="24" spans="1:27" ht="15" x14ac:dyDescent="0.25">
      <c r="A24" s="220" t="s">
        <v>146</v>
      </c>
      <c r="B24" s="220"/>
      <c r="C24" s="220"/>
      <c r="D24" s="220"/>
      <c r="E24" s="220"/>
      <c r="F24" s="220"/>
      <c r="G24" s="96" t="s">
        <v>23</v>
      </c>
      <c r="H24" s="97">
        <v>2000000</v>
      </c>
      <c r="I24" s="98">
        <v>0</v>
      </c>
      <c r="J24" s="98">
        <f t="shared" si="8"/>
        <v>0</v>
      </c>
      <c r="K24" s="98">
        <f t="shared" si="7"/>
        <v>0</v>
      </c>
      <c r="L24" s="99">
        <f t="shared" si="0"/>
        <v>0</v>
      </c>
      <c r="M24" s="99">
        <f t="shared" si="0"/>
        <v>0</v>
      </c>
      <c r="N24" s="98">
        <v>0</v>
      </c>
      <c r="O24" s="98">
        <f t="shared" si="6"/>
        <v>0</v>
      </c>
      <c r="P24" s="39">
        <f t="shared" si="5"/>
        <v>0</v>
      </c>
      <c r="Q24" s="39">
        <f t="shared" si="2"/>
        <v>0</v>
      </c>
      <c r="R24" s="24"/>
      <c r="S24" s="24"/>
      <c r="T24" s="24"/>
      <c r="U24" s="24"/>
      <c r="V24" s="24"/>
      <c r="W24" s="24"/>
      <c r="X24" s="24"/>
      <c r="Y24" s="24"/>
      <c r="Z24" s="24"/>
      <c r="AA24" s="24"/>
    </row>
    <row r="25" spans="1:27" ht="15" x14ac:dyDescent="0.25">
      <c r="A25" s="220" t="s">
        <v>147</v>
      </c>
      <c r="B25" s="220"/>
      <c r="C25" s="220"/>
      <c r="D25" s="220"/>
      <c r="E25" s="220"/>
      <c r="F25" s="220"/>
      <c r="G25" s="96" t="s">
        <v>23</v>
      </c>
      <c r="H25" s="97">
        <v>25000</v>
      </c>
      <c r="I25" s="98">
        <v>0</v>
      </c>
      <c r="J25" s="98">
        <f t="shared" si="8"/>
        <v>0</v>
      </c>
      <c r="K25" s="98">
        <f>J25*1.21</f>
        <v>0</v>
      </c>
      <c r="L25" s="99">
        <f t="shared" si="0"/>
        <v>0</v>
      </c>
      <c r="M25" s="99">
        <f t="shared" si="0"/>
        <v>0</v>
      </c>
      <c r="N25" s="98">
        <v>0</v>
      </c>
      <c r="O25" s="98">
        <f t="shared" si="6"/>
        <v>0</v>
      </c>
      <c r="P25" s="39">
        <f t="shared" si="5"/>
        <v>0</v>
      </c>
      <c r="Q25" s="39">
        <f t="shared" si="2"/>
        <v>0</v>
      </c>
      <c r="R25" s="24"/>
      <c r="S25" s="24"/>
      <c r="T25" s="24"/>
      <c r="U25" s="24"/>
      <c r="V25" s="24"/>
      <c r="W25" s="24"/>
      <c r="X25" s="24"/>
      <c r="Y25" s="24"/>
      <c r="Z25" s="24"/>
      <c r="AA25" s="24"/>
    </row>
    <row r="26" spans="1:27" ht="15" x14ac:dyDescent="0.25">
      <c r="A26" s="219" t="s">
        <v>20</v>
      </c>
      <c r="B26" s="219"/>
      <c r="C26" s="219"/>
      <c r="D26" s="219"/>
      <c r="E26" s="219"/>
      <c r="F26" s="219"/>
      <c r="G26" s="35" t="s">
        <v>23</v>
      </c>
      <c r="H26" s="45">
        <v>22600</v>
      </c>
      <c r="I26" s="26">
        <v>0</v>
      </c>
      <c r="J26" s="26">
        <f t="shared" si="8"/>
        <v>0</v>
      </c>
      <c r="K26" s="26">
        <f>J26*1.15</f>
        <v>0</v>
      </c>
      <c r="L26" s="38">
        <f t="shared" si="0"/>
        <v>0</v>
      </c>
      <c r="M26" s="38">
        <f t="shared" si="0"/>
        <v>0</v>
      </c>
      <c r="N26" s="26">
        <v>0</v>
      </c>
      <c r="O26" s="26">
        <f>N26*1.15</f>
        <v>0</v>
      </c>
      <c r="P26" s="39">
        <f t="shared" si="5"/>
        <v>0</v>
      </c>
      <c r="Q26" s="39">
        <f t="shared" si="2"/>
        <v>0</v>
      </c>
      <c r="R26" s="24"/>
      <c r="S26" s="24"/>
      <c r="T26" s="24"/>
      <c r="U26" s="24"/>
      <c r="V26" s="24"/>
      <c r="W26" s="24"/>
      <c r="X26" s="24"/>
      <c r="Y26" s="24"/>
      <c r="Z26" s="24"/>
      <c r="AA26" s="24"/>
    </row>
    <row r="27" spans="1:27" ht="15" x14ac:dyDescent="0.25">
      <c r="A27" s="245" t="s">
        <v>154</v>
      </c>
      <c r="B27" s="246"/>
      <c r="C27" s="246"/>
      <c r="D27" s="246"/>
      <c r="E27" s="246"/>
      <c r="F27" s="247"/>
      <c r="G27" s="102" t="s">
        <v>23</v>
      </c>
      <c r="H27" s="45">
        <v>7000</v>
      </c>
      <c r="I27" s="26">
        <v>0</v>
      </c>
      <c r="J27" s="26">
        <f t="shared" si="8"/>
        <v>0</v>
      </c>
      <c r="K27" s="26">
        <f>J27*1.15</f>
        <v>0</v>
      </c>
      <c r="L27" s="38">
        <f t="shared" si="0"/>
        <v>0</v>
      </c>
      <c r="M27" s="38">
        <f t="shared" si="0"/>
        <v>0</v>
      </c>
      <c r="N27" s="26">
        <v>0</v>
      </c>
      <c r="O27" s="26">
        <f>N27*1.15</f>
        <v>0</v>
      </c>
      <c r="P27" s="39">
        <f t="shared" si="5"/>
        <v>0</v>
      </c>
      <c r="Q27" s="39">
        <f t="shared" si="2"/>
        <v>0</v>
      </c>
      <c r="R27" s="24"/>
      <c r="S27" s="24"/>
      <c r="T27" s="24"/>
      <c r="U27" s="24"/>
      <c r="V27" s="24"/>
      <c r="W27" s="24"/>
      <c r="X27" s="24"/>
      <c r="Y27" s="24"/>
      <c r="Z27" s="24"/>
      <c r="AA27" s="24"/>
    </row>
    <row r="28" spans="1:27" ht="15" x14ac:dyDescent="0.25">
      <c r="A28" s="260" t="s">
        <v>153</v>
      </c>
      <c r="B28" s="219"/>
      <c r="C28" s="219"/>
      <c r="D28" s="219"/>
      <c r="E28" s="219"/>
      <c r="F28" s="219"/>
      <c r="G28" s="35" t="s">
        <v>23</v>
      </c>
      <c r="H28" s="45">
        <v>78000</v>
      </c>
      <c r="I28" s="26">
        <v>0</v>
      </c>
      <c r="J28" s="26">
        <f t="shared" si="8"/>
        <v>0</v>
      </c>
      <c r="K28" s="26">
        <f t="shared" si="7"/>
        <v>0</v>
      </c>
      <c r="L28" s="38">
        <f t="shared" si="0"/>
        <v>0</v>
      </c>
      <c r="M28" s="38">
        <f t="shared" si="0"/>
        <v>0</v>
      </c>
      <c r="N28" s="26">
        <v>0</v>
      </c>
      <c r="O28" s="26">
        <f>N28*1.21</f>
        <v>0</v>
      </c>
      <c r="P28" s="39">
        <f t="shared" si="5"/>
        <v>0</v>
      </c>
      <c r="Q28" s="39">
        <f t="shared" si="2"/>
        <v>0</v>
      </c>
      <c r="R28" s="24"/>
      <c r="S28" s="24"/>
      <c r="T28" s="24"/>
      <c r="U28" s="24"/>
      <c r="V28" s="24"/>
      <c r="W28" s="24"/>
      <c r="X28" s="24"/>
      <c r="Y28" s="24"/>
      <c r="Z28" s="24"/>
      <c r="AA28" s="24"/>
    </row>
    <row r="29" spans="1:27" ht="20.100000000000001" customHeight="1" x14ac:dyDescent="0.25">
      <c r="A29" s="237" t="s">
        <v>42</v>
      </c>
      <c r="B29" s="238"/>
      <c r="C29" s="238"/>
      <c r="D29" s="238"/>
      <c r="E29" s="238"/>
      <c r="F29" s="239"/>
      <c r="G29" s="46"/>
      <c r="H29" s="47"/>
      <c r="I29" s="48"/>
      <c r="J29" s="49">
        <f t="shared" ref="J29:Q29" si="9">SUM(J13:J28)</f>
        <v>0</v>
      </c>
      <c r="K29" s="49">
        <f t="shared" si="9"/>
        <v>0</v>
      </c>
      <c r="L29" s="49">
        <f t="shared" si="9"/>
        <v>0</v>
      </c>
      <c r="M29" s="49">
        <f t="shared" si="9"/>
        <v>0</v>
      </c>
      <c r="N29" s="49">
        <f t="shared" si="9"/>
        <v>0</v>
      </c>
      <c r="O29" s="49">
        <f t="shared" si="9"/>
        <v>0</v>
      </c>
      <c r="P29" s="49">
        <f>SUM(P13:P28)</f>
        <v>0</v>
      </c>
      <c r="Q29" s="49">
        <f t="shared" si="9"/>
        <v>0</v>
      </c>
      <c r="R29" s="24"/>
      <c r="S29" s="24"/>
      <c r="T29" s="24"/>
      <c r="U29" s="24"/>
      <c r="V29" s="24"/>
      <c r="W29" s="24"/>
      <c r="X29" s="24"/>
      <c r="Y29" s="24"/>
      <c r="Z29" s="24"/>
      <c r="AA29" s="24"/>
    </row>
    <row r="30" spans="1:27" ht="15" x14ac:dyDescent="0.25">
      <c r="A30" s="50"/>
      <c r="B30" s="50"/>
      <c r="C30" s="50"/>
      <c r="D30" s="50"/>
      <c r="E30" s="50"/>
      <c r="F30" s="50"/>
      <c r="G30" s="51"/>
      <c r="H30" s="52"/>
      <c r="I30" s="53"/>
      <c r="J30" s="53"/>
      <c r="K30" s="53"/>
      <c r="L30" s="53"/>
      <c r="M30" s="53"/>
      <c r="N30" s="53"/>
      <c r="O30" s="53"/>
      <c r="P30" s="53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</row>
    <row r="31" spans="1:27" ht="15" x14ac:dyDescent="0.25">
      <c r="A31" s="24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</row>
    <row r="32" spans="1:27" ht="52.5" customHeight="1" x14ac:dyDescent="0.25">
      <c r="A32" s="255" t="s">
        <v>30</v>
      </c>
      <c r="B32" s="256"/>
      <c r="C32" s="54" t="s">
        <v>51</v>
      </c>
      <c r="D32" s="54" t="s">
        <v>52</v>
      </c>
      <c r="E32" s="54" t="s">
        <v>44</v>
      </c>
      <c r="F32" s="54" t="s">
        <v>49</v>
      </c>
      <c r="G32" s="54" t="s">
        <v>39</v>
      </c>
      <c r="H32" s="55" t="s">
        <v>53</v>
      </c>
      <c r="I32" s="56" t="s">
        <v>41</v>
      </c>
      <c r="J32" s="57" t="s">
        <v>54</v>
      </c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</row>
    <row r="33" spans="1:27" ht="15" customHeight="1" x14ac:dyDescent="0.25">
      <c r="A33" s="243" t="s">
        <v>6</v>
      </c>
      <c r="B33" s="244"/>
      <c r="C33" s="197">
        <f>G4*0.1</f>
        <v>0</v>
      </c>
      <c r="D33" s="197">
        <f>H4*0.1</f>
        <v>0</v>
      </c>
      <c r="E33" s="200">
        <f>IF(SUM(C33:C36)&gt;SUM(G33:G36),SUM(G33:G36),SUM(C33:C36))</f>
        <v>0</v>
      </c>
      <c r="F33" s="200">
        <f>IF(SUM(D33:D36)&gt;SUM(H33:H36),SUM(H33:H36),SUM(D33:D36))</f>
        <v>0</v>
      </c>
      <c r="G33" s="58">
        <v>0</v>
      </c>
      <c r="H33" s="59">
        <f>G33*1.15</f>
        <v>0</v>
      </c>
      <c r="I33" s="191">
        <f>SUM(G33:G36)-E37</f>
        <v>0</v>
      </c>
      <c r="J33" s="191">
        <f>SUM(H33:H36)-F37</f>
        <v>0</v>
      </c>
      <c r="K33" s="60"/>
      <c r="L33" s="60"/>
      <c r="M33" s="60"/>
      <c r="N33" s="60"/>
      <c r="O33" s="60"/>
      <c r="P33" s="60"/>
      <c r="Q33" s="24"/>
      <c r="R33" s="24"/>
      <c r="S33" s="24"/>
      <c r="T33" s="24"/>
      <c r="U33" s="24"/>
      <c r="V33" s="24"/>
      <c r="W33" s="24"/>
      <c r="X33" s="24"/>
      <c r="Y33" s="24"/>
    </row>
    <row r="34" spans="1:27" ht="15" customHeight="1" x14ac:dyDescent="0.25">
      <c r="A34" s="243" t="s">
        <v>7</v>
      </c>
      <c r="B34" s="244"/>
      <c r="C34" s="198"/>
      <c r="D34" s="198"/>
      <c r="E34" s="201"/>
      <c r="F34" s="201"/>
      <c r="G34" s="59">
        <v>0</v>
      </c>
      <c r="H34" s="59">
        <f>G34*1.15</f>
        <v>0</v>
      </c>
      <c r="I34" s="192"/>
      <c r="J34" s="192"/>
      <c r="K34" s="60"/>
      <c r="L34" s="60"/>
      <c r="M34" s="60"/>
      <c r="N34" s="60"/>
      <c r="O34" s="100"/>
      <c r="P34" s="60"/>
      <c r="Q34" s="24"/>
      <c r="R34" s="24"/>
      <c r="S34" s="24"/>
      <c r="T34" s="24"/>
      <c r="U34" s="24"/>
      <c r="V34" s="24"/>
      <c r="W34" s="24"/>
      <c r="X34" s="24"/>
      <c r="Y34" s="24"/>
    </row>
    <row r="35" spans="1:27" ht="15" customHeight="1" x14ac:dyDescent="0.25">
      <c r="A35" s="243" t="s">
        <v>8</v>
      </c>
      <c r="B35" s="244"/>
      <c r="C35" s="198"/>
      <c r="D35" s="198"/>
      <c r="E35" s="201"/>
      <c r="F35" s="201"/>
      <c r="G35" s="59">
        <v>0</v>
      </c>
      <c r="H35" s="59">
        <f>G35*1.21</f>
        <v>0</v>
      </c>
      <c r="I35" s="192"/>
      <c r="J35" s="192"/>
      <c r="K35" s="60"/>
      <c r="L35" s="100"/>
      <c r="M35" s="100"/>
      <c r="N35" s="100"/>
      <c r="O35" s="100"/>
      <c r="P35" s="60"/>
      <c r="Q35" s="24"/>
      <c r="R35" s="24"/>
      <c r="S35" s="24"/>
      <c r="T35" s="24"/>
      <c r="U35" s="24"/>
      <c r="V35" s="24"/>
      <c r="W35" s="24"/>
      <c r="X35" s="24"/>
      <c r="Y35" s="24"/>
    </row>
    <row r="36" spans="1:27" ht="15" x14ac:dyDescent="0.25">
      <c r="A36" s="243" t="s">
        <v>9</v>
      </c>
      <c r="B36" s="244"/>
      <c r="C36" s="198"/>
      <c r="D36" s="198"/>
      <c r="E36" s="202"/>
      <c r="F36" s="202"/>
      <c r="G36" s="59">
        <v>0</v>
      </c>
      <c r="H36" s="59">
        <f>G36*1.21</f>
        <v>0</v>
      </c>
      <c r="I36" s="193"/>
      <c r="J36" s="193"/>
      <c r="K36" s="60"/>
      <c r="L36" s="100"/>
      <c r="M36" s="100"/>
      <c r="N36" s="60"/>
      <c r="O36" s="60"/>
      <c r="P36" s="60"/>
      <c r="Q36" s="24"/>
      <c r="R36" s="24"/>
      <c r="S36" s="24"/>
      <c r="T36" s="24"/>
      <c r="U36" s="24"/>
      <c r="V36" s="24"/>
      <c r="W36" s="24"/>
      <c r="X36" s="24"/>
      <c r="Y36" s="24"/>
    </row>
    <row r="37" spans="1:27" ht="20.100000000000001" customHeight="1" x14ac:dyDescent="0.25">
      <c r="A37" s="214" t="s">
        <v>42</v>
      </c>
      <c r="B37" s="261"/>
      <c r="C37" s="61">
        <f>SUM(C28:C36)</f>
        <v>0</v>
      </c>
      <c r="D37" s="62">
        <f>SUM(D28:D36)</f>
        <v>0</v>
      </c>
      <c r="E37" s="63">
        <f>SUM(E33:E36)</f>
        <v>0</v>
      </c>
      <c r="F37" s="62">
        <f>SUM(F33:F36)</f>
        <v>0</v>
      </c>
      <c r="G37" s="61">
        <f>SUM(G33:G36)</f>
        <v>0</v>
      </c>
      <c r="H37" s="61">
        <f>SUM(H33:H36)</f>
        <v>0</v>
      </c>
      <c r="I37" s="64">
        <f>I33</f>
        <v>0</v>
      </c>
      <c r="J37" s="65">
        <f>J33</f>
        <v>0</v>
      </c>
      <c r="K37" s="60"/>
      <c r="L37" s="60"/>
      <c r="M37" s="60"/>
      <c r="N37" s="60"/>
      <c r="O37" s="60"/>
      <c r="P37" s="60"/>
      <c r="Q37" s="24"/>
      <c r="R37" s="24"/>
      <c r="S37" s="24"/>
      <c r="T37" s="24"/>
      <c r="U37" s="24"/>
      <c r="V37" s="24"/>
      <c r="W37" s="24"/>
      <c r="X37" s="24"/>
      <c r="Y37" s="24"/>
    </row>
    <row r="38" spans="1:27" ht="15" customHeight="1" x14ac:dyDescent="0.25">
      <c r="A38" s="66"/>
      <c r="B38" s="66"/>
      <c r="C38" s="67"/>
      <c r="D38" s="68"/>
      <c r="E38" s="68"/>
      <c r="F38" s="68"/>
      <c r="G38" s="69"/>
      <c r="H38" s="69"/>
      <c r="I38" s="70"/>
      <c r="J38" s="71"/>
      <c r="K38" s="60"/>
      <c r="L38" s="60"/>
      <c r="M38" s="100"/>
      <c r="N38" s="60"/>
      <c r="O38" s="60"/>
      <c r="P38" s="60"/>
      <c r="Q38" s="24"/>
      <c r="R38" s="24"/>
      <c r="S38" s="24"/>
      <c r="T38" s="24"/>
      <c r="U38" s="24"/>
      <c r="V38" s="24"/>
      <c r="W38" s="24"/>
      <c r="X38" s="24"/>
      <c r="Y38" s="24"/>
    </row>
    <row r="39" spans="1:27" ht="15" x14ac:dyDescent="0.25">
      <c r="A39" s="206"/>
      <c r="B39" s="206"/>
      <c r="C39" s="206"/>
      <c r="D39" s="206"/>
      <c r="E39" s="206"/>
      <c r="F39" s="206"/>
      <c r="G39" s="206"/>
      <c r="H39" s="72"/>
      <c r="I39" s="71"/>
      <c r="J39" s="71"/>
      <c r="K39" s="71"/>
      <c r="L39" s="71"/>
      <c r="M39" s="60"/>
      <c r="N39" s="60"/>
      <c r="O39" s="60"/>
      <c r="P39" s="60"/>
      <c r="Q39" s="60"/>
      <c r="R39" s="60"/>
      <c r="S39" s="24"/>
      <c r="T39" s="24"/>
      <c r="U39" s="24"/>
      <c r="V39" s="24"/>
      <c r="W39" s="24"/>
      <c r="X39" s="24"/>
      <c r="Y39" s="24"/>
      <c r="Z39" s="24"/>
      <c r="AA39" s="24"/>
    </row>
    <row r="40" spans="1:27" ht="51" customHeight="1" x14ac:dyDescent="0.25">
      <c r="A40" s="255" t="s">
        <v>30</v>
      </c>
      <c r="B40" s="256"/>
      <c r="C40" s="54" t="s">
        <v>51</v>
      </c>
      <c r="D40" s="54" t="s">
        <v>151</v>
      </c>
      <c r="E40" s="54" t="s">
        <v>43</v>
      </c>
      <c r="F40" s="54" t="s">
        <v>49</v>
      </c>
      <c r="G40" s="54" t="s">
        <v>39</v>
      </c>
      <c r="H40" s="54" t="s">
        <v>53</v>
      </c>
      <c r="I40" s="73" t="s">
        <v>55</v>
      </c>
      <c r="J40" s="73" t="s">
        <v>50</v>
      </c>
      <c r="K40" s="71"/>
      <c r="L40" s="60"/>
      <c r="M40" s="60"/>
      <c r="N40" s="60"/>
      <c r="O40" s="60"/>
      <c r="P40" s="60"/>
      <c r="Q40" s="60"/>
      <c r="R40" s="24"/>
      <c r="S40" s="24"/>
      <c r="T40" s="24"/>
      <c r="U40" s="24"/>
      <c r="V40" s="24"/>
      <c r="W40" s="24"/>
      <c r="X40" s="24"/>
      <c r="Y40" s="24"/>
      <c r="Z40" s="24"/>
    </row>
    <row r="41" spans="1:27" ht="15" x14ac:dyDescent="0.25">
      <c r="A41" s="257" t="s">
        <v>160</v>
      </c>
      <c r="B41" s="74" t="s">
        <v>31</v>
      </c>
      <c r="C41" s="194">
        <f>G4*0.1</f>
        <v>0</v>
      </c>
      <c r="D41" s="197">
        <f>H4*0.1</f>
        <v>0</v>
      </c>
      <c r="E41" s="200">
        <f>IF(SUM(C41:C49)&gt;SUM(G41:G49),SUM(G41:G49),SUM(C41:C49))</f>
        <v>0</v>
      </c>
      <c r="F41" s="200">
        <f>IF(SUM(D41:D49)&gt;SUM(H41:H49),SUM(H41:H49),SUM(D41:D49))</f>
        <v>0</v>
      </c>
      <c r="G41" s="75">
        <v>0</v>
      </c>
      <c r="H41" s="59">
        <f>G41*1.21</f>
        <v>0</v>
      </c>
      <c r="I41" s="191">
        <f>IF(SUM(G41:G49)-C41&gt;0,SUM(G41:G49)-C41,0)</f>
        <v>0</v>
      </c>
      <c r="J41" s="191">
        <f>IF(SUM(H41:H49)-D41&gt;0,SUM(H41:H49)-D41,0)</f>
        <v>0</v>
      </c>
      <c r="K41" s="71"/>
      <c r="L41" s="60"/>
      <c r="M41" s="60"/>
      <c r="N41" s="60"/>
      <c r="O41" s="60"/>
      <c r="P41" s="60"/>
      <c r="Q41" s="60"/>
      <c r="R41" s="24"/>
      <c r="S41" s="24"/>
      <c r="T41" s="24"/>
      <c r="U41" s="24"/>
      <c r="V41" s="24"/>
      <c r="W41" s="24"/>
      <c r="X41" s="24"/>
      <c r="Y41" s="24"/>
      <c r="Z41" s="24"/>
    </row>
    <row r="42" spans="1:27" ht="15" x14ac:dyDescent="0.25">
      <c r="A42" s="258"/>
      <c r="B42" s="74" t="s">
        <v>32</v>
      </c>
      <c r="C42" s="195"/>
      <c r="D42" s="198"/>
      <c r="E42" s="201"/>
      <c r="F42" s="201"/>
      <c r="G42" s="75">
        <v>0</v>
      </c>
      <c r="H42" s="59">
        <f t="shared" ref="H42:H47" si="10">G42*1.21</f>
        <v>0</v>
      </c>
      <c r="I42" s="192"/>
      <c r="J42" s="192"/>
      <c r="K42" s="71"/>
      <c r="L42" s="60"/>
      <c r="M42" s="60"/>
      <c r="N42" s="60"/>
      <c r="O42" s="60"/>
      <c r="P42" s="60"/>
      <c r="Q42" s="60"/>
      <c r="R42" s="24"/>
      <c r="S42" s="24"/>
      <c r="T42" s="24"/>
      <c r="U42" s="24"/>
      <c r="V42" s="24"/>
      <c r="W42" s="24"/>
      <c r="X42" s="24"/>
      <c r="Y42" s="24"/>
      <c r="Z42" s="24"/>
    </row>
    <row r="43" spans="1:27" ht="15" customHeight="1" x14ac:dyDescent="0.25">
      <c r="A43" s="258"/>
      <c r="B43" s="76" t="s">
        <v>33</v>
      </c>
      <c r="C43" s="195"/>
      <c r="D43" s="198"/>
      <c r="E43" s="201"/>
      <c r="F43" s="201"/>
      <c r="G43" s="75">
        <v>0</v>
      </c>
      <c r="H43" s="59">
        <f t="shared" si="10"/>
        <v>0</v>
      </c>
      <c r="I43" s="192"/>
      <c r="J43" s="192"/>
      <c r="K43" s="77"/>
      <c r="L43" s="60"/>
      <c r="M43" s="60"/>
      <c r="N43" s="60"/>
      <c r="O43" s="60"/>
      <c r="P43" s="60"/>
      <c r="Q43" s="60"/>
      <c r="R43" s="24"/>
      <c r="S43" s="24"/>
      <c r="T43" s="24"/>
      <c r="U43" s="24"/>
      <c r="V43" s="24"/>
      <c r="W43" s="24"/>
      <c r="X43" s="24"/>
      <c r="Y43" s="24"/>
      <c r="Z43" s="24"/>
    </row>
    <row r="44" spans="1:27" ht="15" customHeight="1" x14ac:dyDescent="0.25">
      <c r="A44" s="258"/>
      <c r="B44" s="76" t="s">
        <v>5</v>
      </c>
      <c r="C44" s="195"/>
      <c r="D44" s="198"/>
      <c r="E44" s="201"/>
      <c r="F44" s="201"/>
      <c r="G44" s="75">
        <v>0</v>
      </c>
      <c r="H44" s="59">
        <f t="shared" si="10"/>
        <v>0</v>
      </c>
      <c r="I44" s="192"/>
      <c r="J44" s="192"/>
      <c r="K44" s="71"/>
      <c r="L44" s="60"/>
      <c r="M44" s="60"/>
      <c r="N44" s="60"/>
      <c r="O44" s="60"/>
      <c r="P44" s="60"/>
      <c r="Q44" s="60"/>
      <c r="R44" s="24"/>
      <c r="S44" s="24"/>
      <c r="T44" s="24"/>
      <c r="U44" s="24"/>
      <c r="V44" s="24"/>
      <c r="W44" s="24"/>
      <c r="X44" s="24"/>
      <c r="Y44" s="24"/>
      <c r="Z44" s="24"/>
    </row>
    <row r="45" spans="1:27" ht="15" x14ac:dyDescent="0.25">
      <c r="A45" s="258"/>
      <c r="B45" s="76" t="s">
        <v>34</v>
      </c>
      <c r="C45" s="195"/>
      <c r="D45" s="198"/>
      <c r="E45" s="201"/>
      <c r="F45" s="201"/>
      <c r="G45" s="75">
        <v>0</v>
      </c>
      <c r="H45" s="59">
        <f t="shared" si="10"/>
        <v>0</v>
      </c>
      <c r="I45" s="192"/>
      <c r="J45" s="192"/>
      <c r="K45" s="71"/>
      <c r="L45" s="60"/>
      <c r="M45" s="60"/>
      <c r="N45" s="60"/>
      <c r="O45" s="60"/>
      <c r="P45" s="60"/>
      <c r="Q45" s="60"/>
      <c r="R45" s="24"/>
      <c r="S45" s="24"/>
      <c r="T45" s="24"/>
      <c r="U45" s="24"/>
      <c r="V45" s="24"/>
      <c r="W45" s="24"/>
      <c r="X45" s="24"/>
      <c r="Y45" s="24"/>
      <c r="Z45" s="24"/>
    </row>
    <row r="46" spans="1:27" ht="15" x14ac:dyDescent="0.25">
      <c r="A46" s="258"/>
      <c r="B46" s="76" t="s">
        <v>4</v>
      </c>
      <c r="C46" s="195"/>
      <c r="D46" s="198"/>
      <c r="E46" s="201"/>
      <c r="F46" s="201"/>
      <c r="G46" s="75">
        <v>0</v>
      </c>
      <c r="H46" s="59">
        <f t="shared" si="10"/>
        <v>0</v>
      </c>
      <c r="I46" s="192"/>
      <c r="J46" s="192"/>
      <c r="K46" s="71"/>
      <c r="L46" s="60"/>
      <c r="M46" s="60"/>
      <c r="N46" s="60"/>
      <c r="O46" s="60"/>
      <c r="P46" s="60"/>
      <c r="Q46" s="60"/>
      <c r="R46" s="24"/>
      <c r="S46" s="24"/>
      <c r="T46" s="24"/>
      <c r="U46" s="24"/>
      <c r="V46" s="24"/>
      <c r="W46" s="24"/>
      <c r="X46" s="24"/>
      <c r="Y46" s="24"/>
      <c r="Z46" s="24"/>
    </row>
    <row r="47" spans="1:27" ht="15" x14ac:dyDescent="0.25">
      <c r="A47" s="258"/>
      <c r="B47" s="210" t="s">
        <v>152</v>
      </c>
      <c r="C47" s="195"/>
      <c r="D47" s="198"/>
      <c r="E47" s="201"/>
      <c r="F47" s="201"/>
      <c r="G47" s="75">
        <v>0</v>
      </c>
      <c r="H47" s="59">
        <f t="shared" si="10"/>
        <v>0</v>
      </c>
      <c r="I47" s="192"/>
      <c r="J47" s="192"/>
      <c r="K47" s="71"/>
      <c r="L47" s="60"/>
      <c r="M47" s="60"/>
      <c r="N47" s="60"/>
      <c r="O47" s="60"/>
      <c r="P47" s="60"/>
      <c r="Q47" s="194"/>
      <c r="R47" s="24"/>
      <c r="S47" s="24"/>
      <c r="T47" s="24"/>
      <c r="U47" s="24"/>
      <c r="V47" s="24"/>
      <c r="W47" s="24"/>
      <c r="X47" s="24"/>
      <c r="Y47" s="24"/>
      <c r="Z47" s="24"/>
    </row>
    <row r="48" spans="1:27" ht="60" customHeight="1" x14ac:dyDescent="0.25">
      <c r="A48" s="258"/>
      <c r="B48" s="211"/>
      <c r="C48" s="195"/>
      <c r="D48" s="198"/>
      <c r="E48" s="201"/>
      <c r="F48" s="201"/>
      <c r="G48" s="75">
        <v>0</v>
      </c>
      <c r="H48" s="59">
        <f>G48*1.21</f>
        <v>0</v>
      </c>
      <c r="I48" s="192"/>
      <c r="J48" s="192"/>
      <c r="K48" s="71"/>
      <c r="L48" s="60"/>
      <c r="M48" s="60"/>
      <c r="N48" s="60"/>
      <c r="O48" s="60"/>
      <c r="P48" s="60"/>
      <c r="Q48" s="195"/>
      <c r="R48" s="24"/>
      <c r="S48" s="24"/>
      <c r="T48" s="24"/>
      <c r="U48" s="24"/>
      <c r="V48" s="24"/>
      <c r="W48" s="24"/>
      <c r="X48" s="24"/>
      <c r="Y48" s="24"/>
      <c r="Z48" s="24"/>
    </row>
    <row r="49" spans="1:27" ht="46.5" customHeight="1" x14ac:dyDescent="0.25">
      <c r="A49" s="259"/>
      <c r="B49" s="78" t="s">
        <v>149</v>
      </c>
      <c r="C49" s="196"/>
      <c r="D49" s="199"/>
      <c r="E49" s="202"/>
      <c r="F49" s="202"/>
      <c r="G49" s="75">
        <v>0</v>
      </c>
      <c r="H49" s="59">
        <f>G49*1.21</f>
        <v>0</v>
      </c>
      <c r="I49" s="193"/>
      <c r="J49" s="193"/>
      <c r="K49" s="71"/>
      <c r="L49" s="60"/>
      <c r="M49" s="60"/>
      <c r="N49" s="60"/>
      <c r="O49" s="60"/>
      <c r="P49" s="60"/>
      <c r="Q49" s="195"/>
      <c r="R49" s="24"/>
      <c r="S49" s="24"/>
      <c r="T49" s="24"/>
      <c r="U49" s="24"/>
      <c r="V49" s="24"/>
      <c r="W49" s="24"/>
      <c r="X49" s="24"/>
      <c r="Y49" s="24"/>
      <c r="Z49" s="24"/>
    </row>
    <row r="50" spans="1:27" ht="20.100000000000001" customHeight="1" x14ac:dyDescent="0.25">
      <c r="A50" s="214" t="s">
        <v>42</v>
      </c>
      <c r="B50" s="215"/>
      <c r="C50" s="61">
        <f t="shared" ref="C50:H50" si="11">SUM(C41:C49)</f>
        <v>0</v>
      </c>
      <c r="D50" s="62">
        <f t="shared" si="11"/>
        <v>0</v>
      </c>
      <c r="E50" s="62">
        <f t="shared" si="11"/>
        <v>0</v>
      </c>
      <c r="F50" s="62">
        <f t="shared" si="11"/>
        <v>0</v>
      </c>
      <c r="G50" s="62">
        <f t="shared" si="11"/>
        <v>0</v>
      </c>
      <c r="H50" s="61">
        <f t="shared" si="11"/>
        <v>0</v>
      </c>
      <c r="I50" s="64">
        <f>I41</f>
        <v>0</v>
      </c>
      <c r="J50" s="65">
        <f>J41</f>
        <v>0</v>
      </c>
      <c r="K50" s="71"/>
      <c r="L50" s="60"/>
      <c r="M50" s="60"/>
      <c r="N50" s="60"/>
      <c r="O50" s="60"/>
      <c r="P50" s="60"/>
      <c r="Q50" s="195"/>
      <c r="R50" s="24"/>
      <c r="S50" s="24"/>
      <c r="T50" s="24"/>
      <c r="U50" s="24"/>
      <c r="V50" s="24"/>
      <c r="W50" s="24"/>
      <c r="X50" s="24"/>
      <c r="Y50" s="24"/>
      <c r="Z50" s="24"/>
    </row>
    <row r="51" spans="1:27" ht="15" customHeight="1" x14ac:dyDescent="0.25">
      <c r="A51" s="205"/>
      <c r="B51" s="206"/>
      <c r="C51" s="206"/>
      <c r="D51" s="206"/>
      <c r="E51" s="206"/>
      <c r="F51" s="206"/>
      <c r="G51" s="207"/>
      <c r="H51" s="71"/>
      <c r="I51" s="71"/>
      <c r="J51" s="71"/>
      <c r="K51" s="71"/>
      <c r="L51" s="71"/>
      <c r="M51" s="60"/>
      <c r="N51" s="60"/>
      <c r="O51" s="60"/>
      <c r="P51" s="60"/>
      <c r="Q51" s="195"/>
      <c r="R51" s="60"/>
      <c r="S51" s="24"/>
      <c r="T51" s="24"/>
      <c r="U51" s="24"/>
      <c r="V51" s="24"/>
      <c r="W51" s="24"/>
      <c r="X51" s="24"/>
      <c r="Y51" s="24"/>
      <c r="Z51" s="24"/>
      <c r="AA51" s="24"/>
    </row>
    <row r="52" spans="1:27" ht="37.5" customHeight="1" x14ac:dyDescent="0.25">
      <c r="A52" s="208" t="s">
        <v>30</v>
      </c>
      <c r="B52" s="209"/>
      <c r="C52" s="79" t="s">
        <v>36</v>
      </c>
      <c r="D52" s="79" t="s">
        <v>37</v>
      </c>
      <c r="E52" s="80"/>
      <c r="F52" s="80"/>
      <c r="G52" s="80"/>
      <c r="H52" s="80"/>
      <c r="I52" s="81" t="s">
        <v>24</v>
      </c>
      <c r="J52" s="71"/>
      <c r="K52" s="71"/>
      <c r="L52" s="71"/>
      <c r="M52" s="60"/>
      <c r="N52" s="60"/>
      <c r="O52" s="60"/>
      <c r="P52" s="60"/>
      <c r="Q52" s="195"/>
      <c r="R52" s="60"/>
      <c r="S52" s="24"/>
      <c r="T52" s="24"/>
      <c r="U52" s="24"/>
      <c r="V52" s="24"/>
      <c r="W52" s="24"/>
      <c r="X52" s="24"/>
      <c r="Y52" s="24"/>
      <c r="Z52" s="24"/>
      <c r="AA52" s="24"/>
    </row>
    <row r="53" spans="1:27" ht="15" x14ac:dyDescent="0.25">
      <c r="A53" s="203" t="s">
        <v>35</v>
      </c>
      <c r="B53" s="204"/>
      <c r="C53" s="187">
        <v>349.8</v>
      </c>
      <c r="D53" s="186">
        <v>226</v>
      </c>
      <c r="E53" s="83"/>
      <c r="F53" s="84"/>
      <c r="G53" s="85"/>
      <c r="H53" s="85"/>
      <c r="I53" s="86">
        <v>0.55000000000000004</v>
      </c>
      <c r="J53" s="71"/>
      <c r="K53" s="71"/>
      <c r="L53" s="71"/>
      <c r="M53" s="60"/>
      <c r="N53" s="60"/>
      <c r="O53" s="60"/>
      <c r="P53" s="60"/>
      <c r="Q53" s="195"/>
      <c r="R53" s="60"/>
      <c r="S53" s="24"/>
      <c r="T53" s="24"/>
      <c r="U53" s="24"/>
      <c r="V53" s="24"/>
      <c r="W53" s="24"/>
      <c r="X53" s="24"/>
      <c r="Y53" s="24"/>
      <c r="Z53" s="24"/>
      <c r="AA53" s="24"/>
    </row>
    <row r="54" spans="1:27" ht="11.25" customHeight="1" x14ac:dyDescent="0.25">
      <c r="A54" s="190" t="s">
        <v>148</v>
      </c>
      <c r="B54" s="190"/>
      <c r="C54" s="190"/>
      <c r="D54" s="190"/>
      <c r="E54" s="190"/>
      <c r="F54" s="190"/>
      <c r="G54" s="190"/>
      <c r="H54" s="190"/>
      <c r="I54" s="190"/>
      <c r="J54" s="71"/>
      <c r="K54" s="71"/>
      <c r="L54" s="71"/>
      <c r="M54" s="60"/>
      <c r="N54" s="60"/>
      <c r="O54" s="60"/>
      <c r="P54" s="60"/>
      <c r="Q54" s="195"/>
      <c r="R54" s="60"/>
      <c r="S54" s="24"/>
      <c r="T54" s="24"/>
      <c r="U54" s="24"/>
      <c r="V54" s="24"/>
      <c r="W54" s="24"/>
      <c r="X54" s="24"/>
      <c r="Y54" s="24"/>
      <c r="Z54" s="24"/>
      <c r="AA54" s="24"/>
    </row>
    <row r="55" spans="1:27" ht="15.75" customHeight="1" x14ac:dyDescent="0.25">
      <c r="A55" s="189" t="s">
        <v>150</v>
      </c>
      <c r="B55" s="189"/>
      <c r="C55" s="189"/>
      <c r="D55" s="189"/>
      <c r="E55" s="189"/>
      <c r="F55" s="189"/>
      <c r="G55" s="189"/>
      <c r="H55" s="189"/>
      <c r="I55" s="71"/>
      <c r="J55" s="71"/>
      <c r="K55" s="71"/>
      <c r="L55" s="71"/>
      <c r="M55" s="60"/>
      <c r="N55" s="60"/>
      <c r="O55" s="60"/>
      <c r="P55" s="60"/>
      <c r="Q55" s="196"/>
      <c r="R55" s="60"/>
      <c r="S55" s="24"/>
      <c r="T55" s="24"/>
      <c r="U55" s="24"/>
      <c r="V55" s="24"/>
      <c r="W55" s="24"/>
      <c r="X55" s="24"/>
      <c r="Y55" s="24"/>
      <c r="Z55" s="24"/>
      <c r="AA55" s="24"/>
    </row>
    <row r="56" spans="1:27" ht="15" x14ac:dyDescent="0.25">
      <c r="A56" s="87"/>
      <c r="B56" s="87"/>
      <c r="C56" s="87"/>
      <c r="D56" s="71"/>
      <c r="E56" s="71"/>
      <c r="F56" s="71"/>
      <c r="G56" s="71"/>
      <c r="H56" s="71"/>
      <c r="I56" s="71"/>
      <c r="J56" s="71"/>
      <c r="K56" s="71"/>
      <c r="L56" s="71"/>
      <c r="M56" s="60"/>
      <c r="N56" s="60"/>
      <c r="O56" s="60"/>
      <c r="P56" s="60"/>
      <c r="Q56" s="60"/>
      <c r="R56" s="60"/>
      <c r="S56" s="24"/>
      <c r="T56" s="24"/>
      <c r="U56" s="24"/>
      <c r="V56" s="24"/>
      <c r="W56" s="24"/>
      <c r="X56" s="24"/>
      <c r="Y56" s="24"/>
      <c r="Z56" s="24"/>
      <c r="AA56" s="24"/>
    </row>
    <row r="57" spans="1:27" ht="15" x14ac:dyDescent="0.25">
      <c r="A57" s="87"/>
      <c r="B57" s="87"/>
      <c r="C57" s="87"/>
      <c r="D57" s="71"/>
      <c r="E57" s="71"/>
      <c r="F57" s="71"/>
      <c r="G57" s="71"/>
      <c r="H57" s="71"/>
      <c r="I57" s="71"/>
      <c r="J57" s="71"/>
      <c r="K57" s="71"/>
      <c r="L57" s="71"/>
      <c r="M57" s="60"/>
      <c r="N57" s="60"/>
      <c r="O57" s="60"/>
      <c r="P57" s="60"/>
      <c r="Q57" s="60"/>
      <c r="R57" s="60"/>
      <c r="S57" s="24"/>
      <c r="T57" s="24"/>
      <c r="U57" s="24"/>
      <c r="V57" s="24"/>
      <c r="W57" s="24"/>
      <c r="X57" s="24"/>
      <c r="Y57" s="24"/>
      <c r="Z57" s="24"/>
      <c r="AA57" s="24"/>
    </row>
    <row r="58" spans="1:27" ht="15" x14ac:dyDescent="0.25">
      <c r="A58" s="87"/>
      <c r="B58" s="87"/>
      <c r="C58" s="87"/>
      <c r="D58" s="71"/>
      <c r="E58" s="71"/>
      <c r="F58" s="71"/>
      <c r="G58" s="71"/>
      <c r="H58" s="71"/>
      <c r="I58" s="71"/>
      <c r="J58" s="71"/>
      <c r="K58" s="71"/>
      <c r="L58" s="71"/>
      <c r="M58" s="60"/>
      <c r="N58" s="60"/>
      <c r="O58" s="60"/>
      <c r="P58" s="60"/>
      <c r="Q58" s="60"/>
      <c r="R58" s="60"/>
      <c r="S58" s="24"/>
      <c r="T58" s="24"/>
      <c r="U58" s="24"/>
      <c r="V58" s="24"/>
      <c r="W58" s="24"/>
      <c r="X58" s="24"/>
      <c r="Y58" s="24"/>
      <c r="Z58" s="24"/>
      <c r="AA58" s="24"/>
    </row>
    <row r="59" spans="1:27" ht="15" x14ac:dyDescent="0.25">
      <c r="A59" s="87"/>
      <c r="B59" s="87"/>
      <c r="C59" s="87"/>
      <c r="D59" s="71"/>
      <c r="E59" s="71"/>
      <c r="F59" s="71"/>
      <c r="G59" s="71"/>
      <c r="H59" s="71"/>
      <c r="I59" s="71"/>
      <c r="J59" s="71"/>
      <c r="K59" s="71"/>
      <c r="L59" s="71"/>
      <c r="M59" s="60"/>
      <c r="N59" s="60"/>
      <c r="O59" s="60"/>
      <c r="P59" s="60"/>
      <c r="Q59" s="60"/>
      <c r="R59" s="60"/>
      <c r="S59" s="24"/>
      <c r="T59" s="24"/>
      <c r="U59" s="24"/>
      <c r="V59" s="24"/>
      <c r="W59" s="24"/>
      <c r="X59" s="24"/>
      <c r="Y59" s="24"/>
      <c r="Z59" s="24"/>
      <c r="AA59" s="24"/>
    </row>
    <row r="60" spans="1:27" s="92" customFormat="1" ht="15" customHeight="1" x14ac:dyDescent="0.25">
      <c r="A60" s="88"/>
      <c r="B60" s="88"/>
      <c r="C60" s="88"/>
      <c r="D60" s="89"/>
      <c r="E60" s="89"/>
      <c r="F60" s="89"/>
      <c r="G60" s="89"/>
      <c r="H60" s="89"/>
      <c r="I60" s="89"/>
      <c r="J60" s="89"/>
      <c r="K60" s="89"/>
      <c r="L60" s="89"/>
      <c r="M60" s="90"/>
      <c r="N60" s="90"/>
      <c r="O60" s="90"/>
      <c r="P60" s="90"/>
      <c r="Q60" s="90"/>
      <c r="R60" s="90"/>
      <c r="S60" s="91"/>
      <c r="T60" s="91"/>
      <c r="U60" s="91"/>
      <c r="V60" s="91"/>
      <c r="W60" s="91"/>
      <c r="X60" s="91"/>
      <c r="Y60" s="91"/>
      <c r="Z60" s="91"/>
      <c r="AA60" s="91"/>
    </row>
    <row r="61" spans="1:27" s="92" customFormat="1" ht="15" x14ac:dyDescent="0.25">
      <c r="A61" s="93"/>
      <c r="B61" s="93"/>
      <c r="C61" s="93"/>
      <c r="D61" s="89"/>
      <c r="E61" s="89"/>
      <c r="F61" s="89"/>
      <c r="G61" s="89"/>
      <c r="H61" s="89"/>
      <c r="I61" s="89"/>
      <c r="J61" s="89"/>
      <c r="K61" s="89"/>
      <c r="L61" s="89"/>
      <c r="M61" s="90"/>
      <c r="N61" s="90"/>
      <c r="O61" s="90"/>
      <c r="P61" s="90"/>
      <c r="Q61" s="90"/>
      <c r="R61" s="90"/>
      <c r="S61" s="91"/>
      <c r="T61" s="91"/>
      <c r="U61" s="91"/>
      <c r="V61" s="91"/>
      <c r="W61" s="91"/>
      <c r="X61" s="91"/>
      <c r="Y61" s="91"/>
      <c r="Z61" s="91"/>
      <c r="AA61" s="91"/>
    </row>
    <row r="62" spans="1:27" s="92" customFormat="1" ht="15" x14ac:dyDescent="0.25">
      <c r="A62" s="93"/>
      <c r="B62" s="93"/>
      <c r="C62" s="93"/>
      <c r="D62" s="89"/>
      <c r="E62" s="89"/>
      <c r="F62" s="89"/>
      <c r="G62" s="89"/>
      <c r="H62" s="89"/>
      <c r="I62" s="89"/>
      <c r="J62" s="89"/>
      <c r="K62" s="89"/>
      <c r="L62" s="89"/>
      <c r="M62" s="90"/>
      <c r="N62" s="90"/>
      <c r="O62" s="90"/>
      <c r="P62" s="90"/>
      <c r="Q62" s="90"/>
      <c r="R62" s="90"/>
      <c r="S62" s="91"/>
      <c r="T62" s="91"/>
      <c r="U62" s="91"/>
      <c r="V62" s="91"/>
      <c r="W62" s="91"/>
      <c r="X62" s="91"/>
      <c r="Y62" s="91"/>
      <c r="Z62" s="91"/>
      <c r="AA62" s="91"/>
    </row>
    <row r="63" spans="1:27" s="92" customFormat="1" ht="15" x14ac:dyDescent="0.25">
      <c r="A63" s="93"/>
      <c r="B63" s="93"/>
      <c r="C63" s="93"/>
      <c r="D63" s="89"/>
      <c r="E63" s="89"/>
      <c r="F63" s="89"/>
      <c r="G63" s="89"/>
      <c r="H63" s="89"/>
      <c r="I63" s="89"/>
      <c r="J63" s="89"/>
      <c r="K63" s="89"/>
      <c r="L63" s="89"/>
      <c r="M63" s="90"/>
      <c r="N63" s="90"/>
      <c r="O63" s="90"/>
      <c r="P63" s="90"/>
      <c r="Q63" s="90"/>
      <c r="R63" s="90"/>
      <c r="S63" s="91"/>
      <c r="T63" s="91"/>
      <c r="U63" s="91"/>
      <c r="V63" s="91"/>
      <c r="W63" s="91"/>
      <c r="X63" s="91"/>
      <c r="Y63" s="91"/>
      <c r="Z63" s="91"/>
      <c r="AA63" s="91"/>
    </row>
    <row r="64" spans="1:27" s="92" customFormat="1" ht="15" customHeight="1" x14ac:dyDescent="0.25">
      <c r="A64" s="88"/>
      <c r="B64" s="88"/>
      <c r="C64" s="88"/>
      <c r="D64" s="89"/>
      <c r="E64" s="89"/>
      <c r="F64" s="89"/>
      <c r="G64" s="89"/>
      <c r="H64" s="89"/>
      <c r="I64" s="89"/>
      <c r="J64" s="89"/>
      <c r="K64" s="89"/>
      <c r="L64" s="89"/>
      <c r="M64" s="90"/>
      <c r="N64" s="90"/>
      <c r="O64" s="90"/>
      <c r="P64" s="90"/>
      <c r="Q64" s="90"/>
      <c r="R64" s="90"/>
      <c r="S64" s="91"/>
      <c r="T64" s="91"/>
      <c r="U64" s="91"/>
      <c r="V64" s="91"/>
      <c r="W64" s="91"/>
      <c r="X64" s="91"/>
      <c r="Y64" s="91"/>
      <c r="Z64" s="91"/>
      <c r="AA64" s="91"/>
    </row>
    <row r="65" spans="1:27" s="92" customFormat="1" ht="15" x14ac:dyDescent="0.25">
      <c r="A65" s="89"/>
      <c r="B65" s="89"/>
      <c r="C65" s="89"/>
      <c r="D65" s="89"/>
      <c r="E65" s="89"/>
      <c r="F65" s="89"/>
      <c r="G65" s="89"/>
      <c r="H65" s="89"/>
      <c r="I65" s="89"/>
      <c r="J65" s="89"/>
      <c r="K65" s="89"/>
      <c r="L65" s="89"/>
      <c r="M65" s="90"/>
      <c r="N65" s="90"/>
      <c r="O65" s="90"/>
      <c r="P65" s="90"/>
      <c r="Q65" s="90"/>
      <c r="R65" s="90"/>
      <c r="S65" s="91"/>
      <c r="T65" s="91"/>
      <c r="U65" s="91"/>
      <c r="V65" s="91"/>
      <c r="W65" s="91"/>
      <c r="X65" s="91"/>
      <c r="Y65" s="91"/>
      <c r="Z65" s="91"/>
      <c r="AA65" s="91"/>
    </row>
    <row r="66" spans="1:27" s="92" customFormat="1" ht="15" customHeight="1" x14ac:dyDescent="0.25">
      <c r="A66" s="94"/>
      <c r="B66" s="94"/>
      <c r="C66" s="94"/>
      <c r="D66" s="89"/>
      <c r="E66" s="89"/>
      <c r="F66" s="89"/>
      <c r="G66" s="89"/>
      <c r="H66" s="89"/>
      <c r="I66" s="89"/>
      <c r="J66" s="89"/>
      <c r="K66" s="89"/>
      <c r="L66" s="89"/>
      <c r="M66" s="90"/>
      <c r="N66" s="90"/>
      <c r="O66" s="90"/>
      <c r="P66" s="90"/>
      <c r="Q66" s="90"/>
      <c r="R66" s="90"/>
      <c r="S66" s="91"/>
      <c r="T66" s="91"/>
      <c r="U66" s="91"/>
      <c r="V66" s="91"/>
      <c r="W66" s="91"/>
      <c r="X66" s="91"/>
      <c r="Y66" s="91"/>
      <c r="Z66" s="91"/>
      <c r="AA66" s="91"/>
    </row>
    <row r="67" spans="1:27" s="92" customFormat="1" ht="15" x14ac:dyDescent="0.25">
      <c r="A67" s="90"/>
      <c r="B67" s="90"/>
      <c r="C67" s="90"/>
      <c r="D67" s="90"/>
      <c r="E67" s="90"/>
      <c r="F67" s="90"/>
      <c r="G67" s="90"/>
      <c r="H67" s="90"/>
      <c r="I67" s="90"/>
      <c r="J67" s="90"/>
      <c r="K67" s="90"/>
      <c r="L67" s="90"/>
      <c r="M67" s="90"/>
      <c r="N67" s="90"/>
      <c r="O67" s="90"/>
      <c r="P67" s="90"/>
      <c r="Q67" s="90"/>
      <c r="R67" s="90"/>
      <c r="S67" s="91"/>
      <c r="T67" s="91"/>
      <c r="U67" s="91"/>
      <c r="V67" s="91"/>
      <c r="W67" s="91"/>
      <c r="X67" s="91"/>
      <c r="Y67" s="91"/>
      <c r="Z67" s="91"/>
      <c r="AA67" s="91"/>
    </row>
    <row r="68" spans="1:27" s="92" customFormat="1" ht="15" x14ac:dyDescent="0.25">
      <c r="A68" s="90"/>
      <c r="B68" s="90"/>
      <c r="C68" s="90"/>
      <c r="D68" s="90"/>
      <c r="E68" s="90"/>
      <c r="F68" s="90"/>
      <c r="G68" s="90"/>
      <c r="H68" s="90"/>
      <c r="I68" s="90"/>
      <c r="J68" s="90"/>
      <c r="K68" s="90"/>
      <c r="L68" s="90"/>
      <c r="M68" s="90"/>
      <c r="N68" s="90"/>
      <c r="O68" s="90"/>
      <c r="P68" s="90"/>
      <c r="Q68" s="90"/>
      <c r="R68" s="90"/>
      <c r="S68" s="91"/>
      <c r="T68" s="91"/>
      <c r="U68" s="91"/>
      <c r="V68" s="91"/>
      <c r="W68" s="91"/>
      <c r="X68" s="91"/>
      <c r="Y68" s="91"/>
      <c r="Z68" s="91"/>
      <c r="AA68" s="91"/>
    </row>
    <row r="69" spans="1:27" s="92" customFormat="1" ht="15" x14ac:dyDescent="0.25">
      <c r="A69" s="90"/>
      <c r="B69" s="90"/>
      <c r="C69" s="90"/>
      <c r="D69" s="90"/>
      <c r="E69" s="90"/>
      <c r="F69" s="90"/>
      <c r="G69" s="90"/>
      <c r="H69" s="90"/>
      <c r="I69" s="90"/>
      <c r="J69" s="90"/>
      <c r="K69" s="90"/>
      <c r="L69" s="90"/>
      <c r="M69" s="90"/>
      <c r="N69" s="90"/>
      <c r="O69" s="90"/>
      <c r="P69" s="90"/>
      <c r="Q69" s="90"/>
      <c r="R69" s="90"/>
      <c r="S69" s="91"/>
      <c r="T69" s="91"/>
      <c r="U69" s="91"/>
      <c r="V69" s="91"/>
      <c r="W69" s="91"/>
      <c r="X69" s="91"/>
      <c r="Y69" s="91"/>
      <c r="Z69" s="91"/>
      <c r="AA69" s="91"/>
    </row>
    <row r="70" spans="1:27" s="92" customFormat="1" ht="15" x14ac:dyDescent="0.25">
      <c r="A70" s="90"/>
      <c r="B70" s="90"/>
      <c r="C70" s="90"/>
      <c r="D70" s="90"/>
      <c r="E70" s="90"/>
      <c r="F70" s="90"/>
      <c r="G70" s="90"/>
      <c r="H70" s="90"/>
      <c r="I70" s="90"/>
      <c r="J70" s="90"/>
      <c r="K70" s="90"/>
      <c r="L70" s="90"/>
      <c r="M70" s="90"/>
      <c r="N70" s="90"/>
      <c r="O70" s="90"/>
      <c r="P70" s="90"/>
      <c r="Q70" s="90"/>
      <c r="R70" s="90"/>
      <c r="S70" s="91"/>
      <c r="T70" s="91"/>
      <c r="U70" s="91"/>
      <c r="V70" s="91"/>
      <c r="W70" s="91"/>
      <c r="X70" s="91"/>
      <c r="Y70" s="91"/>
      <c r="Z70" s="91"/>
      <c r="AA70" s="91"/>
    </row>
    <row r="71" spans="1:27" s="92" customFormat="1" ht="15" x14ac:dyDescent="0.25">
      <c r="A71" s="91"/>
      <c r="B71" s="91"/>
      <c r="C71" s="91"/>
      <c r="D71" s="91"/>
      <c r="E71" s="91"/>
      <c r="F71" s="91"/>
      <c r="G71" s="91"/>
      <c r="H71" s="91"/>
      <c r="I71" s="91"/>
      <c r="J71" s="91"/>
      <c r="K71" s="91"/>
      <c r="L71" s="91"/>
      <c r="M71" s="91"/>
      <c r="N71" s="91"/>
      <c r="O71" s="91"/>
      <c r="P71" s="91"/>
      <c r="Q71" s="91"/>
      <c r="R71" s="91"/>
      <c r="S71" s="91"/>
      <c r="T71" s="91"/>
      <c r="U71" s="91"/>
      <c r="V71" s="91"/>
      <c r="W71" s="91"/>
      <c r="X71" s="91"/>
      <c r="Y71" s="91"/>
      <c r="Z71" s="91"/>
      <c r="AA71" s="91"/>
    </row>
    <row r="72" spans="1:27" s="92" customFormat="1" ht="15" x14ac:dyDescent="0.25">
      <c r="A72" s="91"/>
      <c r="B72" s="91"/>
      <c r="C72" s="91"/>
      <c r="D72" s="91"/>
      <c r="E72" s="91"/>
      <c r="F72" s="91"/>
      <c r="G72" s="91"/>
      <c r="H72" s="91"/>
      <c r="I72" s="91"/>
      <c r="J72" s="91"/>
      <c r="K72" s="91"/>
      <c r="L72" s="91"/>
      <c r="M72" s="91"/>
      <c r="N72" s="91"/>
      <c r="O72" s="91"/>
      <c r="P72" s="91"/>
      <c r="Q72" s="91"/>
      <c r="R72" s="91"/>
      <c r="S72" s="91"/>
      <c r="T72" s="91"/>
      <c r="U72" s="91"/>
      <c r="V72" s="91"/>
      <c r="W72" s="91"/>
      <c r="X72" s="91"/>
      <c r="Y72" s="91"/>
      <c r="Z72" s="91"/>
      <c r="AA72" s="91"/>
    </row>
    <row r="73" spans="1:27" s="92" customFormat="1" ht="15" x14ac:dyDescent="0.25">
      <c r="A73" s="91"/>
      <c r="B73" s="91"/>
      <c r="C73" s="91"/>
      <c r="D73" s="91"/>
      <c r="E73" s="91"/>
      <c r="F73" s="91"/>
      <c r="G73" s="91"/>
      <c r="H73" s="91"/>
      <c r="I73" s="91"/>
      <c r="J73" s="91"/>
      <c r="K73" s="91"/>
      <c r="L73" s="91"/>
      <c r="M73" s="91"/>
      <c r="N73" s="91"/>
      <c r="O73" s="91"/>
      <c r="P73" s="91"/>
      <c r="Q73" s="91"/>
      <c r="R73" s="91"/>
      <c r="S73" s="91"/>
      <c r="T73" s="91"/>
      <c r="U73" s="91"/>
      <c r="V73" s="91"/>
      <c r="W73" s="91"/>
      <c r="X73" s="91"/>
      <c r="Y73" s="91"/>
      <c r="Z73" s="91"/>
      <c r="AA73" s="91"/>
    </row>
    <row r="74" spans="1:27" ht="15" x14ac:dyDescent="0.25">
      <c r="A74" s="24"/>
      <c r="B74" s="24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4"/>
      <c r="Z74" s="24"/>
      <c r="AA74" s="24"/>
    </row>
    <row r="75" spans="1:27" ht="15" x14ac:dyDescent="0.25">
      <c r="A75" s="24"/>
      <c r="B75" s="24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4"/>
      <c r="Z75" s="24"/>
      <c r="AA75" s="24"/>
    </row>
    <row r="76" spans="1:27" ht="15" x14ac:dyDescent="0.25">
      <c r="A76" s="24"/>
      <c r="B76" s="24"/>
      <c r="C76" s="24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</row>
    <row r="77" spans="1:27" ht="15" x14ac:dyDescent="0.25">
      <c r="A77" s="24"/>
      <c r="B77" s="24"/>
      <c r="C77" s="24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4"/>
      <c r="Z77" s="24"/>
      <c r="AA77" s="24"/>
    </row>
    <row r="78" spans="1:27" ht="15" x14ac:dyDescent="0.25">
      <c r="A78" s="24"/>
      <c r="B78" s="24"/>
      <c r="C78" s="24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4"/>
      <c r="Z78" s="24"/>
      <c r="AA78" s="24"/>
    </row>
    <row r="79" spans="1:27" ht="15" x14ac:dyDescent="0.25">
      <c r="A79" s="24"/>
      <c r="B79" s="24"/>
      <c r="C79" s="24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</row>
    <row r="80" spans="1:27" ht="15" x14ac:dyDescent="0.25">
      <c r="A80" s="24"/>
      <c r="B80" s="24"/>
      <c r="C80" s="24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</row>
    <row r="81" spans="1:27" ht="15" x14ac:dyDescent="0.25">
      <c r="A81" s="24"/>
      <c r="B81" s="24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</row>
    <row r="82" spans="1:27" ht="15" x14ac:dyDescent="0.25">
      <c r="A82" s="24"/>
      <c r="B82" s="24"/>
      <c r="C82" s="24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</row>
    <row r="83" spans="1:27" ht="15" x14ac:dyDescent="0.25">
      <c r="A83" s="24"/>
      <c r="B83" s="24"/>
      <c r="C83" s="24"/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4"/>
      <c r="Z83" s="24"/>
      <c r="AA83" s="24"/>
    </row>
    <row r="84" spans="1:27" ht="15" x14ac:dyDescent="0.25">
      <c r="A84" s="24"/>
      <c r="B84" s="24"/>
      <c r="C84" s="24"/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</row>
    <row r="85" spans="1:27" ht="15" x14ac:dyDescent="0.25">
      <c r="A85" s="24"/>
      <c r="B85" s="24"/>
      <c r="C85" s="24"/>
      <c r="D85" s="24"/>
      <c r="E85" s="24"/>
      <c r="F85" s="24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24"/>
      <c r="Z85" s="24"/>
      <c r="AA85" s="24"/>
    </row>
    <row r="86" spans="1:27" ht="15" x14ac:dyDescent="0.25">
      <c r="A86" s="24"/>
      <c r="B86" s="24"/>
      <c r="C86" s="24"/>
      <c r="D86" s="24"/>
      <c r="E86" s="24"/>
      <c r="F86" s="24"/>
      <c r="G86" s="24"/>
      <c r="H86" s="24"/>
      <c r="I86" s="24"/>
      <c r="J86" s="24"/>
      <c r="K86" s="24"/>
      <c r="L86" s="24"/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</row>
    <row r="87" spans="1:27" ht="15" x14ac:dyDescent="0.25">
      <c r="A87" s="24"/>
      <c r="B87" s="24"/>
      <c r="C87" s="24"/>
      <c r="D87" s="24"/>
      <c r="E87" s="24"/>
      <c r="F87" s="24"/>
      <c r="G87" s="24"/>
      <c r="H87" s="24"/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</row>
    <row r="88" spans="1:27" ht="15" x14ac:dyDescent="0.25">
      <c r="A88" s="24"/>
      <c r="B88" s="24"/>
      <c r="C88" s="24"/>
      <c r="D88" s="24"/>
      <c r="E88" s="24"/>
      <c r="F88" s="24"/>
      <c r="G88" s="24"/>
      <c r="H88" s="24"/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24"/>
    </row>
    <row r="89" spans="1:27" ht="15" x14ac:dyDescent="0.25">
      <c r="A89" s="24"/>
      <c r="B89" s="24"/>
      <c r="C89" s="24"/>
      <c r="D89" s="24"/>
      <c r="E89" s="24"/>
      <c r="F89" s="24"/>
      <c r="G89" s="24"/>
      <c r="H89" s="24"/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</row>
    <row r="90" spans="1:27" ht="15" x14ac:dyDescent="0.25">
      <c r="A90" s="24"/>
      <c r="B90" s="24"/>
      <c r="C90" s="24"/>
      <c r="D90" s="24"/>
      <c r="E90" s="24"/>
      <c r="F90" s="24"/>
      <c r="G90" s="24"/>
      <c r="H90" s="24"/>
      <c r="I90" s="24"/>
      <c r="J90" s="24"/>
      <c r="K90" s="24"/>
      <c r="L90" s="24"/>
      <c r="M90" s="24"/>
      <c r="N90" s="24"/>
      <c r="O90" s="24"/>
      <c r="P90" s="24"/>
      <c r="Q90" s="24"/>
      <c r="R90" s="24"/>
      <c r="S90" s="24"/>
      <c r="T90" s="24"/>
      <c r="U90" s="24"/>
      <c r="V90" s="24"/>
      <c r="W90" s="24"/>
      <c r="X90" s="24"/>
      <c r="Y90" s="24"/>
      <c r="Z90" s="24"/>
      <c r="AA90" s="24"/>
    </row>
    <row r="91" spans="1:27" ht="15" x14ac:dyDescent="0.25">
      <c r="A91" s="24"/>
      <c r="B91" s="24"/>
      <c r="C91" s="24"/>
      <c r="D91" s="24"/>
      <c r="E91" s="24"/>
      <c r="F91" s="24"/>
      <c r="G91" s="24"/>
      <c r="H91" s="24"/>
      <c r="I91" s="24"/>
      <c r="J91" s="24"/>
      <c r="K91" s="24"/>
      <c r="L91" s="24"/>
      <c r="M91" s="24"/>
      <c r="N91" s="24"/>
      <c r="O91" s="24"/>
      <c r="P91" s="24"/>
      <c r="Q91" s="24"/>
      <c r="R91" s="24"/>
      <c r="S91" s="24"/>
      <c r="T91" s="24"/>
      <c r="U91" s="24"/>
      <c r="V91" s="24"/>
      <c r="W91" s="24"/>
      <c r="X91" s="24"/>
      <c r="Y91" s="24"/>
      <c r="Z91" s="24"/>
      <c r="AA91" s="24"/>
    </row>
    <row r="92" spans="1:27" ht="15" x14ac:dyDescent="0.25">
      <c r="A92" s="24"/>
      <c r="B92" s="24"/>
      <c r="C92" s="24"/>
      <c r="D92" s="24"/>
      <c r="E92" s="24"/>
      <c r="F92" s="24"/>
      <c r="G92" s="24"/>
      <c r="H92" s="24"/>
      <c r="I92" s="24"/>
      <c r="J92" s="24"/>
      <c r="K92" s="24"/>
      <c r="L92" s="24"/>
      <c r="M92" s="24"/>
      <c r="N92" s="24"/>
      <c r="O92" s="24"/>
      <c r="P92" s="24"/>
      <c r="Q92" s="24"/>
      <c r="R92" s="24"/>
      <c r="S92" s="24"/>
      <c r="T92" s="24"/>
      <c r="U92" s="24"/>
      <c r="V92" s="24"/>
      <c r="W92" s="24"/>
      <c r="X92" s="24"/>
      <c r="Y92" s="24"/>
      <c r="Z92" s="24"/>
      <c r="AA92" s="24"/>
    </row>
    <row r="93" spans="1:27" ht="15" x14ac:dyDescent="0.25">
      <c r="A93" s="24"/>
      <c r="B93" s="24"/>
      <c r="C93" s="24"/>
      <c r="D93" s="24"/>
      <c r="E93" s="24"/>
      <c r="F93" s="24"/>
      <c r="G93" s="24"/>
      <c r="H93" s="24"/>
      <c r="I93" s="24"/>
      <c r="J93" s="24"/>
      <c r="K93" s="24"/>
      <c r="L93" s="24"/>
      <c r="M93" s="24"/>
      <c r="N93" s="24"/>
      <c r="O93" s="24"/>
      <c r="P93" s="24"/>
      <c r="Q93" s="24"/>
      <c r="R93" s="24"/>
      <c r="S93" s="24"/>
      <c r="T93" s="24"/>
      <c r="U93" s="24"/>
      <c r="V93" s="24"/>
      <c r="W93" s="24"/>
      <c r="X93" s="24"/>
      <c r="Y93" s="24"/>
      <c r="Z93" s="24"/>
      <c r="AA93" s="24"/>
    </row>
    <row r="94" spans="1:27" ht="15" x14ac:dyDescent="0.25">
      <c r="A94" s="24"/>
      <c r="B94" s="24"/>
      <c r="C94" s="24"/>
      <c r="D94" s="24"/>
      <c r="E94" s="24"/>
      <c r="F94" s="24"/>
      <c r="G94" s="24"/>
      <c r="H94" s="24"/>
      <c r="I94" s="24"/>
      <c r="J94" s="24"/>
      <c r="K94" s="24"/>
      <c r="L94" s="24"/>
      <c r="M94" s="24"/>
      <c r="N94" s="24"/>
      <c r="O94" s="24"/>
      <c r="P94" s="24"/>
      <c r="Q94" s="24"/>
      <c r="R94" s="24"/>
      <c r="S94" s="24"/>
      <c r="T94" s="24"/>
      <c r="U94" s="24"/>
      <c r="V94" s="24"/>
      <c r="W94" s="24"/>
      <c r="X94" s="24"/>
      <c r="Y94" s="24"/>
      <c r="Z94" s="24"/>
      <c r="AA94" s="24"/>
    </row>
    <row r="95" spans="1:27" ht="15" x14ac:dyDescent="0.25">
      <c r="A95" s="24"/>
      <c r="B95" s="24"/>
      <c r="C95" s="24"/>
      <c r="D95" s="24"/>
      <c r="E95" s="24"/>
      <c r="F95" s="24"/>
      <c r="G95" s="24"/>
      <c r="H95" s="24"/>
      <c r="I95" s="24"/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</row>
    <row r="96" spans="1:27" ht="15" x14ac:dyDescent="0.25">
      <c r="A96" s="24"/>
      <c r="B96" s="24"/>
      <c r="C96" s="24"/>
      <c r="D96" s="24"/>
      <c r="E96" s="24"/>
      <c r="F96" s="24"/>
      <c r="G96" s="24"/>
      <c r="H96" s="24"/>
      <c r="I96" s="24"/>
      <c r="J96" s="24"/>
      <c r="K96" s="24"/>
      <c r="L96" s="24"/>
      <c r="M96" s="24"/>
      <c r="N96" s="24"/>
      <c r="O96" s="24"/>
      <c r="P96" s="24"/>
      <c r="Q96" s="24"/>
      <c r="R96" s="24"/>
      <c r="S96" s="24"/>
      <c r="T96" s="24"/>
      <c r="U96" s="24"/>
      <c r="V96" s="24"/>
      <c r="W96" s="24"/>
      <c r="X96" s="24"/>
      <c r="Y96" s="24"/>
      <c r="Z96" s="24"/>
      <c r="AA96" s="24"/>
    </row>
    <row r="97" spans="1:27" ht="15" x14ac:dyDescent="0.25">
      <c r="A97" s="24"/>
      <c r="B97" s="24"/>
      <c r="C97" s="24"/>
      <c r="D97" s="24"/>
      <c r="E97" s="24"/>
      <c r="F97" s="24"/>
      <c r="G97" s="24"/>
      <c r="H97" s="24"/>
      <c r="I97" s="24"/>
      <c r="J97" s="24"/>
      <c r="K97" s="24"/>
      <c r="L97" s="24"/>
      <c r="M97" s="24"/>
      <c r="N97" s="24"/>
      <c r="O97" s="24"/>
      <c r="P97" s="24"/>
      <c r="Q97" s="24"/>
      <c r="R97" s="24"/>
      <c r="S97" s="24"/>
      <c r="T97" s="24"/>
      <c r="U97" s="24"/>
      <c r="V97" s="24"/>
      <c r="W97" s="24"/>
      <c r="X97" s="24"/>
      <c r="Y97" s="24"/>
      <c r="Z97" s="24"/>
      <c r="AA97" s="24"/>
    </row>
    <row r="98" spans="1:27" ht="15" x14ac:dyDescent="0.25">
      <c r="A98" s="24"/>
      <c r="B98" s="24"/>
      <c r="C98" s="24"/>
      <c r="D98" s="24"/>
      <c r="E98" s="24"/>
      <c r="F98" s="24"/>
      <c r="G98" s="24"/>
      <c r="H98" s="24"/>
      <c r="I98" s="24"/>
      <c r="J98" s="24"/>
      <c r="K98" s="24"/>
      <c r="L98" s="24"/>
      <c r="M98" s="24"/>
      <c r="N98" s="24"/>
      <c r="O98" s="24"/>
      <c r="P98" s="24"/>
      <c r="Q98" s="24"/>
      <c r="R98" s="24"/>
      <c r="S98" s="24"/>
      <c r="T98" s="24"/>
      <c r="U98" s="24"/>
      <c r="V98" s="24"/>
      <c r="W98" s="24"/>
      <c r="X98" s="24"/>
      <c r="Y98" s="24"/>
      <c r="Z98" s="24"/>
      <c r="AA98" s="24"/>
    </row>
    <row r="99" spans="1:27" ht="15" x14ac:dyDescent="0.25">
      <c r="A99" s="24"/>
      <c r="B99" s="24"/>
      <c r="C99" s="24"/>
      <c r="D99" s="24"/>
      <c r="E99" s="24"/>
      <c r="F99" s="24"/>
      <c r="G99" s="24"/>
      <c r="H99" s="24"/>
      <c r="I99" s="24"/>
      <c r="J99" s="24"/>
      <c r="K99" s="24"/>
      <c r="L99" s="24"/>
      <c r="M99" s="24"/>
      <c r="N99" s="24"/>
      <c r="O99" s="24"/>
      <c r="P99" s="24"/>
      <c r="Q99" s="24"/>
      <c r="R99" s="24"/>
      <c r="S99" s="24"/>
      <c r="T99" s="24"/>
      <c r="U99" s="24"/>
      <c r="V99" s="24"/>
      <c r="W99" s="24"/>
      <c r="X99" s="24"/>
      <c r="Y99" s="24"/>
      <c r="Z99" s="24"/>
      <c r="AA99" s="24"/>
    </row>
    <row r="100" spans="1:27" ht="15" x14ac:dyDescent="0.25">
      <c r="A100" s="24"/>
      <c r="B100" s="24"/>
      <c r="C100" s="24"/>
      <c r="D100" s="24"/>
      <c r="E100" s="24"/>
      <c r="F100" s="24"/>
      <c r="G100" s="24"/>
      <c r="H100" s="24"/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4"/>
      <c r="U100" s="24"/>
      <c r="V100" s="24"/>
      <c r="W100" s="24"/>
      <c r="X100" s="24"/>
      <c r="Y100" s="24"/>
      <c r="Z100" s="24"/>
      <c r="AA100" s="24"/>
    </row>
    <row r="101" spans="1:27" ht="15" x14ac:dyDescent="0.25">
      <c r="A101" s="24"/>
      <c r="B101" s="24"/>
      <c r="C101" s="24"/>
      <c r="D101" s="24"/>
      <c r="E101" s="24"/>
      <c r="F101" s="24"/>
      <c r="G101" s="24"/>
      <c r="H101" s="24"/>
      <c r="I101" s="24"/>
      <c r="J101" s="24"/>
      <c r="K101" s="24"/>
      <c r="L101" s="24"/>
      <c r="M101" s="24"/>
      <c r="N101" s="24"/>
      <c r="O101" s="24"/>
      <c r="P101" s="24"/>
      <c r="Q101" s="24"/>
      <c r="R101" s="24"/>
      <c r="S101" s="24"/>
      <c r="T101" s="24"/>
      <c r="U101" s="24"/>
      <c r="V101" s="24"/>
      <c r="W101" s="24"/>
      <c r="X101" s="24"/>
      <c r="Y101" s="24"/>
      <c r="Z101" s="24"/>
      <c r="AA101" s="24"/>
    </row>
    <row r="102" spans="1:27" ht="15" x14ac:dyDescent="0.25">
      <c r="A102" s="24"/>
      <c r="B102" s="24"/>
      <c r="C102" s="24"/>
      <c r="D102" s="24"/>
      <c r="E102" s="24"/>
      <c r="F102" s="24"/>
      <c r="G102" s="24"/>
      <c r="H102" s="24"/>
      <c r="I102" s="24"/>
      <c r="J102" s="24"/>
      <c r="K102" s="24"/>
      <c r="L102" s="24"/>
      <c r="M102" s="24"/>
      <c r="N102" s="24"/>
      <c r="O102" s="24"/>
      <c r="P102" s="24"/>
      <c r="Q102" s="24"/>
      <c r="R102" s="24"/>
      <c r="S102" s="24"/>
      <c r="T102" s="24"/>
      <c r="U102" s="24"/>
      <c r="V102" s="24"/>
      <c r="W102" s="24"/>
      <c r="X102" s="24"/>
      <c r="Y102" s="24"/>
      <c r="Z102" s="24"/>
      <c r="AA102" s="24"/>
    </row>
    <row r="103" spans="1:27" ht="15" x14ac:dyDescent="0.25">
      <c r="A103" s="24"/>
      <c r="B103" s="24"/>
      <c r="C103" s="24"/>
      <c r="D103" s="24"/>
      <c r="E103" s="24"/>
      <c r="F103" s="24"/>
      <c r="G103" s="24"/>
      <c r="H103" s="24"/>
      <c r="I103" s="24"/>
      <c r="J103" s="24"/>
      <c r="K103" s="24"/>
      <c r="L103" s="24"/>
      <c r="M103" s="24"/>
      <c r="N103" s="24"/>
      <c r="O103" s="24"/>
      <c r="P103" s="24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</row>
    <row r="104" spans="1:27" ht="15" x14ac:dyDescent="0.25">
      <c r="A104" s="24"/>
      <c r="B104" s="24"/>
      <c r="C104" s="24"/>
      <c r="D104" s="24"/>
      <c r="E104" s="24"/>
      <c r="F104" s="24"/>
      <c r="G104" s="24"/>
      <c r="H104" s="24"/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</row>
    <row r="105" spans="1:27" ht="15" x14ac:dyDescent="0.25">
      <c r="A105" s="24"/>
      <c r="B105" s="24"/>
      <c r="C105" s="24"/>
      <c r="D105" s="24"/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/>
    </row>
    <row r="106" spans="1:27" ht="15" x14ac:dyDescent="0.25">
      <c r="A106" s="24"/>
      <c r="B106" s="24"/>
      <c r="C106" s="24"/>
      <c r="D106" s="24"/>
      <c r="E106" s="24"/>
      <c r="F106" s="24"/>
      <c r="G106" s="24"/>
      <c r="H106" s="24"/>
      <c r="I106" s="24"/>
      <c r="J106" s="24"/>
      <c r="K106" s="24"/>
      <c r="L106" s="24"/>
      <c r="M106" s="24"/>
      <c r="N106" s="24"/>
      <c r="O106" s="24"/>
      <c r="P106" s="24"/>
      <c r="Q106" s="24"/>
      <c r="R106" s="24"/>
      <c r="S106" s="24"/>
      <c r="T106" s="24"/>
      <c r="U106" s="24"/>
      <c r="V106" s="24"/>
      <c r="W106" s="24"/>
      <c r="X106" s="24"/>
      <c r="Y106" s="24"/>
      <c r="Z106" s="24"/>
      <c r="AA106" s="24"/>
    </row>
    <row r="107" spans="1:27" ht="15" x14ac:dyDescent="0.25">
      <c r="A107" s="24"/>
      <c r="B107" s="24"/>
      <c r="C107" s="24"/>
      <c r="D107" s="24"/>
      <c r="E107" s="24"/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</row>
    <row r="108" spans="1:27" ht="15" x14ac:dyDescent="0.25">
      <c r="A108" s="24"/>
      <c r="B108" s="24"/>
      <c r="C108" s="24"/>
      <c r="D108" s="24"/>
      <c r="E108" s="24"/>
      <c r="F108" s="24"/>
      <c r="G108" s="24"/>
      <c r="H108" s="24"/>
      <c r="I108" s="24"/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24"/>
      <c r="U108" s="24"/>
      <c r="V108" s="24"/>
      <c r="W108" s="24"/>
      <c r="X108" s="24"/>
      <c r="Y108" s="24"/>
      <c r="Z108" s="24"/>
      <c r="AA108" s="24"/>
    </row>
    <row r="109" spans="1:27" ht="15" x14ac:dyDescent="0.25">
      <c r="A109" s="24"/>
      <c r="B109" s="24"/>
      <c r="C109" s="24"/>
      <c r="D109" s="24"/>
      <c r="E109" s="24"/>
      <c r="F109" s="24"/>
      <c r="G109" s="24"/>
      <c r="H109" s="24"/>
      <c r="I109" s="24"/>
      <c r="J109" s="24"/>
      <c r="K109" s="24"/>
      <c r="L109" s="24"/>
      <c r="M109" s="24"/>
      <c r="N109" s="24"/>
      <c r="O109" s="24"/>
      <c r="P109" s="24"/>
      <c r="Q109" s="24"/>
      <c r="R109" s="24"/>
      <c r="S109" s="24"/>
      <c r="T109" s="24"/>
      <c r="U109" s="24"/>
      <c r="V109" s="24"/>
      <c r="W109" s="24"/>
      <c r="X109" s="24"/>
      <c r="Y109" s="24"/>
      <c r="Z109" s="24"/>
      <c r="AA109" s="24"/>
    </row>
    <row r="110" spans="1:27" ht="15" x14ac:dyDescent="0.25">
      <c r="A110" s="24"/>
      <c r="B110" s="24"/>
      <c r="C110" s="24"/>
      <c r="D110" s="24"/>
      <c r="E110" s="24"/>
      <c r="F110" s="24"/>
      <c r="G110" s="24"/>
      <c r="H110" s="24"/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4"/>
    </row>
    <row r="111" spans="1:27" ht="15" x14ac:dyDescent="0.25">
      <c r="A111" s="24"/>
      <c r="B111" s="24"/>
      <c r="C111" s="24"/>
      <c r="D111" s="24"/>
      <c r="E111" s="24"/>
      <c r="F111" s="24"/>
      <c r="G111" s="24"/>
      <c r="H111" s="24"/>
      <c r="I111" s="24"/>
      <c r="J111" s="24"/>
      <c r="K111" s="24"/>
      <c r="L111" s="24"/>
      <c r="M111" s="24"/>
      <c r="N111" s="24"/>
      <c r="O111" s="24"/>
      <c r="P111" s="24"/>
      <c r="Q111" s="24"/>
      <c r="R111" s="24"/>
      <c r="S111" s="24"/>
      <c r="T111" s="24"/>
      <c r="U111" s="24"/>
      <c r="V111" s="24"/>
      <c r="W111" s="24"/>
      <c r="X111" s="24"/>
      <c r="Y111" s="24"/>
      <c r="Z111" s="24"/>
      <c r="AA111" s="24"/>
    </row>
    <row r="112" spans="1:27" ht="15" x14ac:dyDescent="0.25">
      <c r="A112" s="24"/>
      <c r="B112" s="24"/>
      <c r="C112" s="24"/>
      <c r="D112" s="24"/>
      <c r="E112" s="24"/>
      <c r="F112" s="24"/>
      <c r="G112" s="24"/>
      <c r="H112" s="24"/>
      <c r="I112" s="24"/>
      <c r="J112" s="24"/>
      <c r="K112" s="24"/>
      <c r="L112" s="24"/>
      <c r="M112" s="24"/>
      <c r="N112" s="24"/>
      <c r="O112" s="24"/>
      <c r="P112" s="24"/>
      <c r="Q112" s="24"/>
      <c r="R112" s="24"/>
      <c r="S112" s="24"/>
      <c r="T112" s="24"/>
      <c r="U112" s="24"/>
      <c r="V112" s="24"/>
      <c r="W112" s="24"/>
      <c r="X112" s="24"/>
      <c r="Y112" s="24"/>
      <c r="Z112" s="24"/>
      <c r="AA112" s="24"/>
    </row>
    <row r="113" spans="1:27" ht="15" x14ac:dyDescent="0.25">
      <c r="A113" s="24"/>
      <c r="B113" s="24"/>
      <c r="C113" s="24"/>
      <c r="D113" s="24"/>
      <c r="E113" s="24"/>
      <c r="F113" s="24"/>
      <c r="G113" s="24"/>
      <c r="H113" s="24"/>
      <c r="I113" s="24"/>
      <c r="J113" s="24"/>
      <c r="K113" s="24"/>
      <c r="L113" s="24"/>
      <c r="M113" s="24"/>
      <c r="N113" s="24"/>
      <c r="O113" s="24"/>
      <c r="P113" s="24"/>
      <c r="Q113" s="24"/>
      <c r="R113" s="24"/>
      <c r="S113" s="24"/>
      <c r="T113" s="24"/>
      <c r="U113" s="24"/>
      <c r="V113" s="24"/>
      <c r="W113" s="24"/>
      <c r="X113" s="24"/>
      <c r="Y113" s="24"/>
      <c r="Z113" s="24"/>
      <c r="AA113" s="24"/>
    </row>
    <row r="114" spans="1:27" ht="15" x14ac:dyDescent="0.25">
      <c r="A114" s="24"/>
      <c r="B114" s="24"/>
      <c r="C114" s="24"/>
      <c r="D114" s="24"/>
      <c r="E114" s="24"/>
      <c r="F114" s="24"/>
      <c r="G114" s="24"/>
      <c r="H114" s="24"/>
      <c r="I114" s="24"/>
      <c r="J114" s="24"/>
      <c r="K114" s="24"/>
      <c r="L114" s="24"/>
      <c r="M114" s="24"/>
      <c r="N114" s="24"/>
      <c r="O114" s="24"/>
      <c r="P114" s="24"/>
      <c r="Q114" s="24"/>
      <c r="R114" s="24"/>
      <c r="S114" s="24"/>
      <c r="T114" s="24"/>
      <c r="U114" s="24"/>
      <c r="V114" s="24"/>
      <c r="W114" s="24"/>
      <c r="X114" s="24"/>
      <c r="Y114" s="24"/>
      <c r="Z114" s="24"/>
      <c r="AA114" s="24"/>
    </row>
    <row r="115" spans="1:27" ht="15" x14ac:dyDescent="0.25">
      <c r="A115" s="24"/>
      <c r="B115" s="24"/>
      <c r="C115" s="24"/>
      <c r="D115" s="24"/>
      <c r="E115" s="24"/>
      <c r="F115" s="24"/>
      <c r="G115" s="24"/>
      <c r="H115" s="24"/>
      <c r="I115" s="24"/>
      <c r="J115" s="24"/>
      <c r="K115" s="24"/>
      <c r="L115" s="24"/>
      <c r="M115" s="24"/>
      <c r="N115" s="24"/>
      <c r="O115" s="24"/>
      <c r="P115" s="24"/>
      <c r="Q115" s="24"/>
      <c r="R115" s="24"/>
      <c r="S115" s="24"/>
      <c r="T115" s="24"/>
      <c r="U115" s="24"/>
      <c r="V115" s="24"/>
      <c r="W115" s="24"/>
      <c r="X115" s="24"/>
      <c r="Y115" s="24"/>
      <c r="Z115" s="24"/>
      <c r="AA115" s="24"/>
    </row>
    <row r="116" spans="1:27" ht="15" x14ac:dyDescent="0.25">
      <c r="A116" s="24"/>
      <c r="B116" s="24"/>
      <c r="C116" s="24"/>
      <c r="D116" s="24"/>
      <c r="E116" s="24"/>
      <c r="F116" s="24"/>
      <c r="G116" s="24"/>
      <c r="H116" s="24"/>
      <c r="I116" s="24"/>
      <c r="J116" s="24"/>
      <c r="K116" s="24"/>
      <c r="L116" s="24"/>
      <c r="M116" s="24"/>
      <c r="N116" s="24"/>
      <c r="O116" s="24"/>
      <c r="P116" s="24"/>
      <c r="Q116" s="24"/>
      <c r="R116" s="24"/>
      <c r="S116" s="24"/>
      <c r="T116" s="24"/>
      <c r="U116" s="24"/>
      <c r="V116" s="24"/>
      <c r="W116" s="24"/>
      <c r="X116" s="24"/>
      <c r="Y116" s="24"/>
      <c r="Z116" s="24"/>
      <c r="AA116" s="24"/>
    </row>
    <row r="117" spans="1:27" ht="15" x14ac:dyDescent="0.25">
      <c r="A117" s="24"/>
      <c r="B117" s="24"/>
      <c r="C117" s="24"/>
      <c r="D117" s="24"/>
      <c r="E117" s="24"/>
      <c r="F117" s="24"/>
      <c r="G117" s="24"/>
      <c r="H117" s="24"/>
      <c r="I117" s="24"/>
      <c r="J117" s="24"/>
      <c r="K117" s="24"/>
      <c r="L117" s="24"/>
      <c r="M117" s="24"/>
      <c r="N117" s="24"/>
      <c r="O117" s="24"/>
      <c r="P117" s="24"/>
      <c r="Q117" s="24"/>
      <c r="R117" s="24"/>
      <c r="S117" s="24"/>
      <c r="T117" s="24"/>
      <c r="U117" s="24"/>
      <c r="V117" s="24"/>
      <c r="W117" s="24"/>
      <c r="X117" s="24"/>
      <c r="Y117" s="24"/>
      <c r="Z117" s="24"/>
      <c r="AA117" s="24"/>
    </row>
    <row r="118" spans="1:27" ht="15" x14ac:dyDescent="0.25">
      <c r="A118" s="24"/>
      <c r="B118" s="24"/>
      <c r="C118" s="24"/>
      <c r="D118" s="24"/>
      <c r="E118" s="24"/>
      <c r="F118" s="24"/>
      <c r="G118" s="24"/>
      <c r="H118" s="24"/>
      <c r="I118" s="24"/>
      <c r="J118" s="24"/>
      <c r="K118" s="24"/>
      <c r="L118" s="24"/>
      <c r="M118" s="24"/>
      <c r="N118" s="24"/>
      <c r="O118" s="24"/>
      <c r="P118" s="24"/>
      <c r="Q118" s="24"/>
      <c r="R118" s="24"/>
      <c r="S118" s="24"/>
      <c r="T118" s="24"/>
      <c r="U118" s="24"/>
      <c r="V118" s="24"/>
      <c r="W118" s="24"/>
      <c r="X118" s="24"/>
      <c r="Y118" s="24"/>
      <c r="Z118" s="24"/>
      <c r="AA118" s="24"/>
    </row>
    <row r="119" spans="1:27" ht="15" x14ac:dyDescent="0.25">
      <c r="A119" s="24"/>
      <c r="B119" s="24"/>
      <c r="C119" s="24"/>
      <c r="D119" s="24"/>
      <c r="E119" s="24"/>
      <c r="F119" s="24"/>
      <c r="G119" s="24"/>
      <c r="H119" s="24"/>
      <c r="I119" s="24"/>
      <c r="J119" s="24"/>
      <c r="K119" s="24"/>
      <c r="L119" s="24"/>
      <c r="M119" s="24"/>
      <c r="N119" s="24"/>
      <c r="O119" s="24"/>
      <c r="P119" s="24"/>
      <c r="Q119" s="24"/>
      <c r="R119" s="24"/>
      <c r="S119" s="24"/>
      <c r="T119" s="24"/>
      <c r="U119" s="24"/>
      <c r="V119" s="24"/>
      <c r="W119" s="24"/>
      <c r="X119" s="24"/>
      <c r="Y119" s="24"/>
      <c r="Z119" s="24"/>
      <c r="AA119" s="24"/>
    </row>
    <row r="120" spans="1:27" ht="15" x14ac:dyDescent="0.25">
      <c r="A120" s="24"/>
      <c r="B120" s="24"/>
      <c r="C120" s="24"/>
      <c r="D120" s="24"/>
      <c r="E120" s="24"/>
      <c r="F120" s="24"/>
      <c r="G120" s="24"/>
      <c r="H120" s="24"/>
      <c r="I120" s="24"/>
      <c r="J120" s="24"/>
      <c r="K120" s="24"/>
      <c r="L120" s="24"/>
      <c r="M120" s="24"/>
      <c r="N120" s="24"/>
      <c r="O120" s="24"/>
      <c r="P120" s="24"/>
      <c r="Q120" s="24"/>
      <c r="R120" s="24"/>
      <c r="S120" s="24"/>
      <c r="T120" s="24"/>
      <c r="U120" s="24"/>
      <c r="V120" s="24"/>
      <c r="W120" s="24"/>
      <c r="X120" s="24"/>
      <c r="Y120" s="24"/>
      <c r="Z120" s="24"/>
      <c r="AA120" s="24"/>
    </row>
    <row r="121" spans="1:27" ht="15" x14ac:dyDescent="0.25">
      <c r="A121" s="24"/>
      <c r="B121" s="24"/>
      <c r="C121" s="24"/>
      <c r="D121" s="24"/>
      <c r="E121" s="24"/>
      <c r="F121" s="24"/>
      <c r="G121" s="24"/>
      <c r="H121" s="24"/>
      <c r="I121" s="24"/>
      <c r="J121" s="24"/>
      <c r="K121" s="24"/>
      <c r="L121" s="24"/>
      <c r="M121" s="24"/>
      <c r="N121" s="24"/>
      <c r="O121" s="24"/>
      <c r="P121" s="24"/>
      <c r="Q121" s="24"/>
      <c r="R121" s="24"/>
      <c r="S121" s="24"/>
      <c r="T121" s="24"/>
      <c r="U121" s="24"/>
      <c r="V121" s="24"/>
      <c r="W121" s="24"/>
      <c r="X121" s="24"/>
      <c r="Y121" s="24"/>
      <c r="Z121" s="24"/>
      <c r="AA121" s="24"/>
    </row>
    <row r="122" spans="1:27" ht="15" x14ac:dyDescent="0.25">
      <c r="A122" s="24"/>
      <c r="B122" s="24"/>
      <c r="C122" s="24"/>
      <c r="D122" s="24"/>
      <c r="E122" s="24"/>
      <c r="F122" s="24"/>
      <c r="G122" s="24"/>
      <c r="H122" s="24"/>
      <c r="I122" s="24"/>
      <c r="J122" s="24"/>
      <c r="K122" s="24"/>
      <c r="L122" s="24"/>
      <c r="M122" s="24"/>
      <c r="N122" s="24"/>
      <c r="O122" s="24"/>
      <c r="P122" s="24"/>
      <c r="Q122" s="24"/>
      <c r="R122" s="24"/>
      <c r="S122" s="24"/>
      <c r="T122" s="24"/>
      <c r="U122" s="24"/>
      <c r="V122" s="24"/>
      <c r="W122" s="24"/>
      <c r="X122" s="24"/>
      <c r="Y122" s="24"/>
      <c r="Z122" s="24"/>
      <c r="AA122" s="24"/>
    </row>
    <row r="123" spans="1:27" ht="15" x14ac:dyDescent="0.25">
      <c r="A123" s="24"/>
      <c r="B123" s="24"/>
      <c r="C123" s="24"/>
      <c r="D123" s="24"/>
      <c r="E123" s="24"/>
      <c r="F123" s="24"/>
      <c r="G123" s="24"/>
      <c r="H123" s="24"/>
      <c r="I123" s="24"/>
      <c r="J123" s="24"/>
      <c r="K123" s="24"/>
      <c r="L123" s="24"/>
      <c r="M123" s="24"/>
      <c r="N123" s="24"/>
      <c r="O123" s="24"/>
      <c r="P123" s="24"/>
      <c r="Q123" s="24"/>
      <c r="R123" s="24"/>
      <c r="S123" s="24"/>
      <c r="T123" s="24"/>
      <c r="U123" s="24"/>
      <c r="V123" s="24"/>
      <c r="W123" s="24"/>
      <c r="X123" s="24"/>
      <c r="Y123" s="24"/>
      <c r="Z123" s="24"/>
      <c r="AA123" s="24"/>
    </row>
    <row r="124" spans="1:27" ht="15" x14ac:dyDescent="0.25">
      <c r="A124" s="24"/>
      <c r="B124" s="24"/>
      <c r="C124" s="24"/>
      <c r="D124" s="24"/>
      <c r="E124" s="24"/>
      <c r="F124" s="24"/>
      <c r="G124" s="24"/>
      <c r="H124" s="24"/>
      <c r="I124" s="24"/>
      <c r="J124" s="24"/>
      <c r="K124" s="24"/>
      <c r="L124" s="24"/>
      <c r="M124" s="24"/>
      <c r="N124" s="24"/>
      <c r="O124" s="24"/>
      <c r="P124" s="24"/>
      <c r="Q124" s="24"/>
      <c r="R124" s="24"/>
      <c r="S124" s="24"/>
      <c r="T124" s="24"/>
      <c r="U124" s="24"/>
      <c r="V124" s="24"/>
      <c r="W124" s="24"/>
      <c r="X124" s="24"/>
      <c r="Y124" s="24"/>
      <c r="Z124" s="24"/>
      <c r="AA124" s="24"/>
    </row>
    <row r="125" spans="1:27" ht="15" x14ac:dyDescent="0.25">
      <c r="A125" s="24"/>
      <c r="B125" s="24"/>
      <c r="C125" s="24"/>
      <c r="D125" s="24"/>
      <c r="E125" s="24"/>
      <c r="F125" s="24"/>
      <c r="G125" s="24"/>
      <c r="H125" s="24"/>
      <c r="I125" s="24"/>
      <c r="J125" s="24"/>
      <c r="K125" s="24"/>
      <c r="L125" s="24"/>
      <c r="M125" s="24"/>
      <c r="N125" s="24"/>
      <c r="O125" s="24"/>
      <c r="P125" s="24"/>
      <c r="Q125" s="24"/>
      <c r="R125" s="24"/>
      <c r="S125" s="24"/>
      <c r="T125" s="24"/>
      <c r="U125" s="24"/>
      <c r="V125" s="24"/>
      <c r="W125" s="24"/>
      <c r="X125" s="24"/>
      <c r="Y125" s="24"/>
      <c r="Z125" s="24"/>
      <c r="AA125" s="24"/>
    </row>
    <row r="126" spans="1:27" ht="15" x14ac:dyDescent="0.25">
      <c r="A126" s="24"/>
      <c r="B126" s="24"/>
      <c r="C126" s="24"/>
      <c r="D126" s="24"/>
      <c r="E126" s="24"/>
      <c r="F126" s="24"/>
      <c r="G126" s="24"/>
      <c r="H126" s="24"/>
      <c r="I126" s="24"/>
      <c r="J126" s="24"/>
      <c r="K126" s="24"/>
      <c r="L126" s="24"/>
      <c r="M126" s="24"/>
      <c r="N126" s="24"/>
      <c r="O126" s="24"/>
      <c r="P126" s="24"/>
      <c r="Q126" s="24"/>
      <c r="R126" s="24"/>
      <c r="S126" s="24"/>
      <c r="T126" s="24"/>
      <c r="U126" s="24"/>
      <c r="V126" s="24"/>
      <c r="W126" s="24"/>
      <c r="X126" s="24"/>
      <c r="Y126" s="24"/>
      <c r="Z126" s="24"/>
      <c r="AA126" s="24"/>
    </row>
    <row r="127" spans="1:27" ht="15" x14ac:dyDescent="0.25">
      <c r="A127" s="24"/>
      <c r="B127" s="24"/>
      <c r="C127" s="24"/>
      <c r="D127" s="24"/>
      <c r="E127" s="24"/>
      <c r="F127" s="24"/>
      <c r="G127" s="24"/>
      <c r="H127" s="24"/>
      <c r="I127" s="24"/>
      <c r="J127" s="24"/>
      <c r="K127" s="24"/>
      <c r="L127" s="24"/>
      <c r="M127" s="24"/>
      <c r="N127" s="24"/>
      <c r="O127" s="24"/>
      <c r="P127" s="24"/>
      <c r="Q127" s="24"/>
      <c r="R127" s="24"/>
      <c r="S127" s="24"/>
      <c r="T127" s="24"/>
      <c r="U127" s="24"/>
      <c r="V127" s="24"/>
      <c r="W127" s="24"/>
      <c r="X127" s="24"/>
      <c r="Y127" s="24"/>
      <c r="Z127" s="24"/>
      <c r="AA127" s="24"/>
    </row>
    <row r="128" spans="1:27" ht="15" x14ac:dyDescent="0.25">
      <c r="A128" s="24"/>
      <c r="B128" s="24"/>
      <c r="C128" s="24"/>
      <c r="D128" s="24"/>
      <c r="E128" s="24"/>
      <c r="F128" s="24"/>
      <c r="G128" s="24"/>
      <c r="H128" s="24"/>
      <c r="I128" s="24"/>
      <c r="J128" s="24"/>
      <c r="K128" s="24"/>
      <c r="L128" s="24"/>
      <c r="M128" s="24"/>
      <c r="N128" s="24"/>
      <c r="O128" s="24"/>
      <c r="P128" s="24"/>
      <c r="Q128" s="24"/>
      <c r="R128" s="24"/>
      <c r="S128" s="24"/>
      <c r="T128" s="24"/>
      <c r="U128" s="24"/>
      <c r="V128" s="24"/>
      <c r="W128" s="24"/>
      <c r="X128" s="24"/>
      <c r="Y128" s="24"/>
      <c r="Z128" s="24"/>
      <c r="AA128" s="24"/>
    </row>
    <row r="129" spans="1:27" ht="15" x14ac:dyDescent="0.25">
      <c r="A129" s="24"/>
      <c r="B129" s="24"/>
      <c r="C129" s="24"/>
      <c r="D129" s="24"/>
      <c r="E129" s="24"/>
      <c r="F129" s="24"/>
      <c r="G129" s="24"/>
      <c r="H129" s="24"/>
      <c r="I129" s="24"/>
      <c r="J129" s="24"/>
      <c r="K129" s="24"/>
      <c r="L129" s="24"/>
      <c r="M129" s="24"/>
      <c r="N129" s="24"/>
      <c r="O129" s="24"/>
      <c r="P129" s="24"/>
      <c r="Q129" s="24"/>
      <c r="R129" s="24"/>
      <c r="S129" s="24"/>
      <c r="T129" s="24"/>
      <c r="U129" s="24"/>
      <c r="V129" s="24"/>
      <c r="W129" s="24"/>
      <c r="X129" s="24"/>
      <c r="Y129" s="24"/>
      <c r="Z129" s="24"/>
      <c r="AA129" s="24"/>
    </row>
    <row r="130" spans="1:27" ht="15" x14ac:dyDescent="0.25">
      <c r="A130" s="24"/>
      <c r="B130" s="24"/>
      <c r="C130" s="24"/>
      <c r="D130" s="24"/>
      <c r="E130" s="24"/>
      <c r="F130" s="24"/>
      <c r="G130" s="24"/>
      <c r="H130" s="24"/>
      <c r="I130" s="24"/>
      <c r="J130" s="24"/>
      <c r="K130" s="24"/>
      <c r="L130" s="24"/>
      <c r="M130" s="24"/>
      <c r="N130" s="24"/>
      <c r="O130" s="24"/>
      <c r="P130" s="24"/>
      <c r="Q130" s="24"/>
      <c r="R130" s="24"/>
      <c r="S130" s="24"/>
      <c r="T130" s="24"/>
      <c r="U130" s="24"/>
      <c r="V130" s="24"/>
      <c r="W130" s="24"/>
      <c r="X130" s="24"/>
      <c r="Y130" s="24"/>
      <c r="Z130" s="24"/>
      <c r="AA130" s="24"/>
    </row>
    <row r="131" spans="1:27" ht="15" x14ac:dyDescent="0.25">
      <c r="A131" s="24"/>
      <c r="B131" s="24"/>
      <c r="C131" s="24"/>
      <c r="D131" s="24"/>
      <c r="E131" s="24"/>
      <c r="F131" s="24"/>
      <c r="G131" s="24"/>
      <c r="H131" s="24"/>
      <c r="I131" s="24"/>
      <c r="J131" s="24"/>
      <c r="K131" s="24"/>
      <c r="L131" s="24"/>
      <c r="M131" s="24"/>
      <c r="N131" s="24"/>
      <c r="O131" s="24"/>
      <c r="P131" s="24"/>
      <c r="Q131" s="24"/>
      <c r="R131" s="24"/>
      <c r="S131" s="24"/>
      <c r="T131" s="24"/>
      <c r="U131" s="24"/>
      <c r="V131" s="24"/>
      <c r="W131" s="24"/>
      <c r="X131" s="24"/>
      <c r="Y131" s="24"/>
      <c r="Z131" s="24"/>
      <c r="AA131" s="24"/>
    </row>
    <row r="132" spans="1:27" ht="15" x14ac:dyDescent="0.25">
      <c r="A132" s="24"/>
      <c r="B132" s="24"/>
      <c r="C132" s="24"/>
      <c r="D132" s="24"/>
      <c r="E132" s="24"/>
      <c r="F132" s="24"/>
      <c r="G132" s="24"/>
      <c r="H132" s="24"/>
      <c r="I132" s="24"/>
      <c r="J132" s="24"/>
      <c r="K132" s="24"/>
      <c r="L132" s="24"/>
      <c r="M132" s="24"/>
      <c r="N132" s="24"/>
      <c r="O132" s="24"/>
      <c r="P132" s="24"/>
      <c r="Q132" s="24"/>
      <c r="R132" s="24"/>
      <c r="S132" s="24"/>
      <c r="T132" s="24"/>
      <c r="U132" s="24"/>
      <c r="V132" s="24"/>
      <c r="W132" s="24"/>
      <c r="X132" s="24"/>
      <c r="Y132" s="24"/>
      <c r="Z132" s="24"/>
      <c r="AA132" s="24"/>
    </row>
    <row r="133" spans="1:27" ht="15" x14ac:dyDescent="0.25">
      <c r="A133" s="24"/>
      <c r="B133" s="24"/>
      <c r="C133" s="24"/>
      <c r="D133" s="24"/>
      <c r="E133" s="24"/>
      <c r="F133" s="24"/>
      <c r="G133" s="24"/>
      <c r="H133" s="24"/>
      <c r="I133" s="24"/>
      <c r="J133" s="24"/>
      <c r="K133" s="24"/>
      <c r="L133" s="24"/>
      <c r="M133" s="24"/>
      <c r="N133" s="24"/>
      <c r="O133" s="24"/>
      <c r="P133" s="24"/>
      <c r="Q133" s="24"/>
      <c r="R133" s="24"/>
      <c r="S133" s="24"/>
      <c r="T133" s="24"/>
      <c r="U133" s="24"/>
      <c r="V133" s="24"/>
      <c r="W133" s="24"/>
      <c r="X133" s="24"/>
      <c r="Y133" s="24"/>
      <c r="Z133" s="24"/>
      <c r="AA133" s="24"/>
    </row>
    <row r="134" spans="1:27" ht="15" x14ac:dyDescent="0.25">
      <c r="A134" s="24"/>
      <c r="B134" s="24"/>
      <c r="C134" s="24"/>
      <c r="D134" s="24"/>
      <c r="E134" s="24"/>
      <c r="F134" s="24"/>
      <c r="G134" s="24"/>
      <c r="H134" s="24"/>
      <c r="I134" s="24"/>
      <c r="J134" s="24"/>
      <c r="K134" s="24"/>
      <c r="L134" s="24"/>
      <c r="M134" s="24"/>
      <c r="N134" s="24"/>
      <c r="O134" s="24"/>
      <c r="P134" s="24"/>
      <c r="Q134" s="24"/>
      <c r="R134" s="24"/>
      <c r="S134" s="24"/>
      <c r="T134" s="24"/>
      <c r="U134" s="24"/>
      <c r="V134" s="24"/>
      <c r="W134" s="24"/>
      <c r="X134" s="24"/>
      <c r="Y134" s="24"/>
      <c r="Z134" s="24"/>
      <c r="AA134" s="24"/>
    </row>
    <row r="135" spans="1:27" ht="15" x14ac:dyDescent="0.25">
      <c r="A135" s="24"/>
      <c r="B135" s="24"/>
      <c r="C135" s="24"/>
      <c r="D135" s="24"/>
      <c r="E135" s="24"/>
      <c r="F135" s="24"/>
      <c r="G135" s="24"/>
      <c r="H135" s="24"/>
      <c r="I135" s="24"/>
      <c r="J135" s="24"/>
      <c r="K135" s="24"/>
      <c r="L135" s="24"/>
      <c r="M135" s="24"/>
      <c r="N135" s="24"/>
      <c r="O135" s="24"/>
      <c r="P135" s="24"/>
      <c r="Q135" s="24"/>
      <c r="R135" s="24"/>
      <c r="S135" s="24"/>
      <c r="T135" s="24"/>
      <c r="U135" s="24"/>
      <c r="V135" s="24"/>
      <c r="W135" s="24"/>
      <c r="X135" s="24"/>
      <c r="Y135" s="24"/>
      <c r="Z135" s="24"/>
      <c r="AA135" s="24"/>
    </row>
    <row r="136" spans="1:27" ht="15" x14ac:dyDescent="0.25">
      <c r="A136" s="24"/>
      <c r="B136" s="24"/>
      <c r="C136" s="24"/>
      <c r="D136" s="24"/>
      <c r="E136" s="24"/>
      <c r="F136" s="24"/>
      <c r="G136" s="24"/>
      <c r="H136" s="24"/>
      <c r="I136" s="24"/>
      <c r="J136" s="24"/>
      <c r="K136" s="24"/>
      <c r="L136" s="24"/>
      <c r="M136" s="24"/>
      <c r="N136" s="24"/>
      <c r="O136" s="24"/>
      <c r="P136" s="24"/>
      <c r="Q136" s="24"/>
      <c r="R136" s="24"/>
      <c r="S136" s="24"/>
      <c r="T136" s="24"/>
      <c r="U136" s="24"/>
      <c r="V136" s="24"/>
      <c r="W136" s="24"/>
      <c r="X136" s="24"/>
      <c r="Y136" s="24"/>
      <c r="Z136" s="24"/>
      <c r="AA136" s="24"/>
    </row>
    <row r="137" spans="1:27" ht="15" x14ac:dyDescent="0.25">
      <c r="A137" s="24"/>
      <c r="B137" s="24"/>
      <c r="C137" s="24"/>
      <c r="D137" s="24"/>
      <c r="E137" s="24"/>
      <c r="F137" s="24"/>
      <c r="G137" s="24"/>
      <c r="H137" s="24"/>
      <c r="I137" s="24"/>
      <c r="J137" s="24"/>
      <c r="K137" s="24"/>
      <c r="L137" s="24"/>
      <c r="M137" s="24"/>
      <c r="N137" s="24"/>
      <c r="O137" s="24"/>
      <c r="P137" s="24"/>
      <c r="Q137" s="24"/>
      <c r="R137" s="24"/>
      <c r="S137" s="24"/>
      <c r="T137" s="24"/>
      <c r="U137" s="24"/>
      <c r="V137" s="24"/>
      <c r="W137" s="24"/>
      <c r="X137" s="24"/>
      <c r="Y137" s="24"/>
      <c r="Z137" s="24"/>
      <c r="AA137" s="24"/>
    </row>
    <row r="138" spans="1:27" ht="15" x14ac:dyDescent="0.25">
      <c r="A138" s="24"/>
      <c r="B138" s="24"/>
      <c r="C138" s="24"/>
      <c r="D138" s="24"/>
      <c r="E138" s="24"/>
      <c r="F138" s="24"/>
      <c r="G138" s="24"/>
      <c r="H138" s="24"/>
      <c r="I138" s="24"/>
      <c r="J138" s="24"/>
      <c r="K138" s="24"/>
      <c r="L138" s="24"/>
      <c r="M138" s="24"/>
      <c r="N138" s="24"/>
      <c r="O138" s="24"/>
      <c r="P138" s="24"/>
      <c r="Q138" s="24"/>
      <c r="R138" s="24"/>
      <c r="S138" s="24"/>
      <c r="T138" s="24"/>
      <c r="U138" s="24"/>
      <c r="V138" s="24"/>
      <c r="W138" s="24"/>
      <c r="X138" s="24"/>
      <c r="Y138" s="24"/>
      <c r="Z138" s="24"/>
      <c r="AA138" s="24"/>
    </row>
    <row r="139" spans="1:27" ht="15" x14ac:dyDescent="0.25">
      <c r="A139" s="24"/>
      <c r="B139" s="24"/>
      <c r="C139" s="24"/>
      <c r="D139" s="24"/>
      <c r="E139" s="24"/>
      <c r="F139" s="24"/>
      <c r="G139" s="24"/>
      <c r="H139" s="24"/>
      <c r="I139" s="24"/>
      <c r="J139" s="24"/>
      <c r="K139" s="24"/>
      <c r="L139" s="24"/>
      <c r="M139" s="24"/>
      <c r="N139" s="24"/>
      <c r="O139" s="24"/>
      <c r="P139" s="24"/>
      <c r="Q139" s="24"/>
      <c r="R139" s="24"/>
      <c r="S139" s="24"/>
      <c r="T139" s="24"/>
      <c r="U139" s="24"/>
      <c r="V139" s="24"/>
      <c r="W139" s="24"/>
      <c r="X139" s="24"/>
      <c r="Y139" s="24"/>
      <c r="Z139" s="24"/>
      <c r="AA139" s="24"/>
    </row>
    <row r="140" spans="1:27" ht="15" x14ac:dyDescent="0.25">
      <c r="A140" s="24"/>
      <c r="B140" s="24"/>
      <c r="C140" s="24"/>
      <c r="D140" s="24"/>
      <c r="E140" s="24"/>
      <c r="F140" s="24"/>
      <c r="G140" s="24"/>
      <c r="H140" s="24"/>
      <c r="I140" s="24"/>
      <c r="J140" s="24"/>
      <c r="K140" s="24"/>
      <c r="L140" s="24"/>
      <c r="M140" s="24"/>
      <c r="N140" s="24"/>
      <c r="O140" s="24"/>
      <c r="P140" s="24"/>
      <c r="Q140" s="24"/>
      <c r="R140" s="24"/>
      <c r="S140" s="24"/>
      <c r="T140" s="24"/>
      <c r="U140" s="24"/>
      <c r="V140" s="24"/>
      <c r="W140" s="24"/>
      <c r="X140" s="24"/>
      <c r="Y140" s="24"/>
      <c r="Z140" s="24"/>
      <c r="AA140" s="24"/>
    </row>
    <row r="141" spans="1:27" ht="15" x14ac:dyDescent="0.25">
      <c r="A141" s="24"/>
      <c r="B141" s="24"/>
      <c r="C141" s="24"/>
      <c r="D141" s="24"/>
      <c r="E141" s="24"/>
      <c r="F141" s="24"/>
      <c r="G141" s="24"/>
      <c r="H141" s="24"/>
      <c r="I141" s="24"/>
      <c r="J141" s="24"/>
      <c r="K141" s="24"/>
      <c r="L141" s="24"/>
      <c r="M141" s="24"/>
      <c r="N141" s="24"/>
      <c r="O141" s="24"/>
      <c r="P141" s="24"/>
      <c r="Q141" s="24"/>
      <c r="R141" s="24"/>
      <c r="S141" s="24"/>
      <c r="T141" s="24"/>
      <c r="U141" s="24"/>
      <c r="V141" s="24"/>
      <c r="W141" s="24"/>
      <c r="X141" s="24"/>
      <c r="Y141" s="24"/>
      <c r="Z141" s="24"/>
      <c r="AA141" s="24"/>
    </row>
    <row r="142" spans="1:27" ht="15" x14ac:dyDescent="0.25">
      <c r="A142" s="24"/>
      <c r="B142" s="24"/>
      <c r="C142" s="24"/>
      <c r="D142" s="24"/>
      <c r="E142" s="24"/>
      <c r="F142" s="24"/>
      <c r="G142" s="24"/>
      <c r="H142" s="24"/>
      <c r="I142" s="24"/>
      <c r="J142" s="24"/>
      <c r="K142" s="24"/>
      <c r="L142" s="24"/>
      <c r="M142" s="24"/>
      <c r="N142" s="24"/>
      <c r="O142" s="24"/>
      <c r="P142" s="24"/>
      <c r="Q142" s="24"/>
      <c r="R142" s="24"/>
      <c r="S142" s="24"/>
      <c r="T142" s="24"/>
      <c r="U142" s="24"/>
      <c r="V142" s="24"/>
      <c r="W142" s="24"/>
      <c r="X142" s="24"/>
      <c r="Y142" s="24"/>
      <c r="Z142" s="24"/>
      <c r="AA142" s="24"/>
    </row>
    <row r="143" spans="1:27" ht="15" x14ac:dyDescent="0.25">
      <c r="A143" s="24"/>
      <c r="B143" s="24"/>
      <c r="C143" s="24"/>
      <c r="D143" s="24"/>
      <c r="E143" s="24"/>
      <c r="F143" s="24"/>
      <c r="G143" s="24"/>
      <c r="H143" s="24"/>
      <c r="I143" s="24"/>
      <c r="J143" s="24"/>
      <c r="K143" s="24"/>
      <c r="L143" s="24"/>
      <c r="M143" s="24"/>
      <c r="N143" s="24"/>
      <c r="O143" s="24"/>
      <c r="P143" s="24"/>
      <c r="Q143" s="24"/>
      <c r="R143" s="24"/>
      <c r="S143" s="24"/>
      <c r="T143" s="24"/>
      <c r="U143" s="24"/>
      <c r="V143" s="24"/>
      <c r="W143" s="24"/>
      <c r="X143" s="24"/>
      <c r="Y143" s="24"/>
      <c r="Z143" s="24"/>
      <c r="AA143" s="24"/>
    </row>
    <row r="144" spans="1:27" ht="15" x14ac:dyDescent="0.25">
      <c r="A144" s="24"/>
      <c r="B144" s="24"/>
      <c r="C144" s="24"/>
      <c r="D144" s="24"/>
      <c r="E144" s="24"/>
      <c r="F144" s="24"/>
      <c r="G144" s="24"/>
      <c r="H144" s="24"/>
      <c r="I144" s="24"/>
      <c r="J144" s="24"/>
      <c r="K144" s="24"/>
      <c r="L144" s="24"/>
      <c r="M144" s="24"/>
      <c r="N144" s="24"/>
      <c r="O144" s="24"/>
      <c r="P144" s="24"/>
      <c r="Q144" s="24"/>
      <c r="R144" s="24"/>
      <c r="S144" s="24"/>
      <c r="T144" s="24"/>
      <c r="U144" s="24"/>
      <c r="V144" s="24"/>
      <c r="W144" s="24"/>
      <c r="X144" s="24"/>
      <c r="Y144" s="24"/>
      <c r="Z144" s="24"/>
      <c r="AA144" s="24"/>
    </row>
    <row r="145" spans="1:27" ht="15" x14ac:dyDescent="0.25">
      <c r="A145" s="24"/>
      <c r="B145" s="24"/>
      <c r="C145" s="24"/>
      <c r="D145" s="24"/>
      <c r="E145" s="24"/>
      <c r="F145" s="24"/>
      <c r="G145" s="24"/>
      <c r="H145" s="24"/>
      <c r="I145" s="24"/>
      <c r="J145" s="24"/>
      <c r="K145" s="24"/>
      <c r="L145" s="24"/>
      <c r="M145" s="24"/>
      <c r="N145" s="24"/>
      <c r="O145" s="24"/>
      <c r="P145" s="24"/>
      <c r="Q145" s="24"/>
      <c r="R145" s="24"/>
      <c r="S145" s="24"/>
      <c r="T145" s="24"/>
      <c r="U145" s="24"/>
      <c r="V145" s="24"/>
      <c r="W145" s="24"/>
      <c r="X145" s="24"/>
      <c r="Y145" s="24"/>
      <c r="Z145" s="24"/>
      <c r="AA145" s="24"/>
    </row>
    <row r="146" spans="1:27" ht="15" x14ac:dyDescent="0.25">
      <c r="A146" s="24"/>
      <c r="B146" s="24"/>
      <c r="C146" s="24"/>
      <c r="D146" s="24"/>
      <c r="E146" s="24"/>
      <c r="F146" s="24"/>
      <c r="G146" s="24"/>
      <c r="H146" s="24"/>
      <c r="I146" s="24"/>
      <c r="J146" s="24"/>
      <c r="K146" s="24"/>
      <c r="L146" s="24"/>
      <c r="M146" s="24"/>
      <c r="N146" s="24"/>
      <c r="O146" s="24"/>
      <c r="P146" s="24"/>
      <c r="Q146" s="24"/>
      <c r="R146" s="24"/>
      <c r="S146" s="24"/>
      <c r="T146" s="24"/>
      <c r="U146" s="24"/>
      <c r="V146" s="24"/>
      <c r="W146" s="24"/>
      <c r="X146" s="24"/>
      <c r="Y146" s="24"/>
      <c r="Z146" s="24"/>
      <c r="AA146" s="24"/>
    </row>
    <row r="147" spans="1:27" ht="15" x14ac:dyDescent="0.25">
      <c r="A147" s="24"/>
      <c r="B147" s="24"/>
      <c r="C147" s="24"/>
      <c r="D147" s="24"/>
      <c r="E147" s="24"/>
      <c r="F147" s="24"/>
      <c r="G147" s="24"/>
      <c r="H147" s="24"/>
      <c r="I147" s="24"/>
      <c r="J147" s="24"/>
      <c r="K147" s="24"/>
      <c r="L147" s="24"/>
      <c r="M147" s="24"/>
      <c r="N147" s="24"/>
      <c r="O147" s="24"/>
      <c r="P147" s="24"/>
      <c r="Q147" s="24"/>
      <c r="R147" s="24"/>
      <c r="S147" s="24"/>
      <c r="T147" s="24"/>
      <c r="U147" s="24"/>
      <c r="V147" s="24"/>
      <c r="W147" s="24"/>
      <c r="X147" s="24"/>
      <c r="Y147" s="24"/>
      <c r="Z147" s="24"/>
      <c r="AA147" s="24"/>
    </row>
    <row r="148" spans="1:27" ht="15" x14ac:dyDescent="0.25">
      <c r="A148" s="24"/>
      <c r="B148" s="24"/>
      <c r="C148" s="24"/>
      <c r="D148" s="24"/>
      <c r="E148" s="24"/>
      <c r="F148" s="24"/>
      <c r="G148" s="24"/>
      <c r="H148" s="24"/>
      <c r="I148" s="24"/>
      <c r="J148" s="24"/>
      <c r="K148" s="24"/>
      <c r="L148" s="24"/>
      <c r="M148" s="24"/>
      <c r="N148" s="24"/>
      <c r="O148" s="24"/>
      <c r="P148" s="24"/>
      <c r="Q148" s="24"/>
      <c r="R148" s="24"/>
      <c r="S148" s="24"/>
      <c r="T148" s="24"/>
      <c r="U148" s="24"/>
      <c r="V148" s="24"/>
      <c r="W148" s="24"/>
      <c r="X148" s="24"/>
      <c r="Y148" s="24"/>
      <c r="Z148" s="24"/>
      <c r="AA148" s="24"/>
    </row>
    <row r="149" spans="1:27" ht="15" x14ac:dyDescent="0.25">
      <c r="A149" s="24"/>
      <c r="B149" s="24"/>
      <c r="C149" s="24"/>
      <c r="D149" s="24"/>
      <c r="E149" s="24"/>
      <c r="F149" s="24"/>
      <c r="G149" s="24"/>
      <c r="H149" s="24"/>
      <c r="I149" s="24"/>
      <c r="J149" s="24"/>
      <c r="K149" s="24"/>
      <c r="L149" s="24"/>
      <c r="M149" s="24"/>
      <c r="N149" s="24"/>
      <c r="O149" s="24"/>
      <c r="P149" s="24"/>
      <c r="Q149" s="24"/>
      <c r="R149" s="24"/>
      <c r="S149" s="24"/>
      <c r="T149" s="24"/>
      <c r="U149" s="24"/>
      <c r="V149" s="24"/>
      <c r="W149" s="24"/>
      <c r="X149" s="24"/>
      <c r="Y149" s="24"/>
      <c r="Z149" s="24"/>
      <c r="AA149" s="24"/>
    </row>
    <row r="150" spans="1:27" ht="15" x14ac:dyDescent="0.25">
      <c r="A150" s="24"/>
      <c r="B150" s="24"/>
      <c r="C150" s="24"/>
      <c r="D150" s="24"/>
      <c r="E150" s="24"/>
      <c r="F150" s="24"/>
      <c r="G150" s="24"/>
      <c r="H150" s="24"/>
      <c r="I150" s="24"/>
      <c r="J150" s="24"/>
      <c r="K150" s="24"/>
      <c r="L150" s="24"/>
      <c r="M150" s="24"/>
      <c r="N150" s="24"/>
      <c r="O150" s="24"/>
      <c r="P150" s="24"/>
      <c r="Q150" s="24"/>
      <c r="R150" s="24"/>
      <c r="S150" s="24"/>
      <c r="T150" s="24"/>
      <c r="U150" s="24"/>
      <c r="V150" s="24"/>
      <c r="W150" s="24"/>
      <c r="X150" s="24"/>
      <c r="Y150" s="24"/>
      <c r="Z150" s="24"/>
      <c r="AA150" s="24"/>
    </row>
    <row r="151" spans="1:27" ht="15" x14ac:dyDescent="0.25">
      <c r="A151" s="24"/>
      <c r="B151" s="24"/>
      <c r="C151" s="24"/>
      <c r="D151" s="24"/>
      <c r="E151" s="24"/>
      <c r="F151" s="24"/>
      <c r="G151" s="24"/>
      <c r="H151" s="24"/>
      <c r="I151" s="24"/>
      <c r="J151" s="24"/>
      <c r="K151" s="24"/>
      <c r="L151" s="24"/>
      <c r="M151" s="24"/>
      <c r="N151" s="24"/>
      <c r="O151" s="24"/>
      <c r="P151" s="24"/>
      <c r="Q151" s="24"/>
      <c r="R151" s="24"/>
      <c r="S151" s="24"/>
      <c r="T151" s="24"/>
      <c r="U151" s="24"/>
      <c r="V151" s="24"/>
      <c r="W151" s="24"/>
      <c r="X151" s="24"/>
      <c r="Y151" s="24"/>
      <c r="Z151" s="24"/>
      <c r="AA151" s="24"/>
    </row>
    <row r="152" spans="1:27" ht="15" x14ac:dyDescent="0.25">
      <c r="A152" s="24"/>
      <c r="B152" s="24"/>
      <c r="C152" s="24"/>
      <c r="D152" s="24"/>
      <c r="E152" s="24"/>
      <c r="F152" s="24"/>
      <c r="G152" s="24"/>
      <c r="H152" s="24"/>
      <c r="I152" s="24"/>
      <c r="J152" s="24"/>
      <c r="K152" s="24"/>
      <c r="L152" s="24"/>
      <c r="M152" s="24"/>
      <c r="N152" s="24"/>
      <c r="O152" s="24"/>
      <c r="P152" s="24"/>
      <c r="Q152" s="24"/>
      <c r="R152" s="24"/>
      <c r="S152" s="24"/>
      <c r="T152" s="24"/>
      <c r="U152" s="24"/>
      <c r="V152" s="24"/>
      <c r="W152" s="24"/>
      <c r="X152" s="24"/>
      <c r="Y152" s="24"/>
      <c r="Z152" s="24"/>
      <c r="AA152" s="24"/>
    </row>
    <row r="153" spans="1:27" ht="15" x14ac:dyDescent="0.25">
      <c r="A153" s="24"/>
      <c r="B153" s="24"/>
      <c r="C153" s="24"/>
      <c r="D153" s="24"/>
      <c r="E153" s="24"/>
      <c r="F153" s="24"/>
      <c r="G153" s="24"/>
      <c r="H153" s="24"/>
      <c r="I153" s="24"/>
      <c r="J153" s="24"/>
      <c r="K153" s="24"/>
      <c r="L153" s="24"/>
      <c r="M153" s="24"/>
      <c r="N153" s="24"/>
      <c r="O153" s="24"/>
      <c r="P153" s="24"/>
      <c r="Q153" s="24"/>
      <c r="R153" s="24"/>
      <c r="S153" s="24"/>
      <c r="T153" s="24"/>
      <c r="U153" s="24"/>
      <c r="V153" s="24"/>
      <c r="W153" s="24"/>
      <c r="X153" s="24"/>
      <c r="Y153" s="24"/>
      <c r="Z153" s="24"/>
      <c r="AA153" s="24"/>
    </row>
    <row r="154" spans="1:27" ht="15" x14ac:dyDescent="0.25">
      <c r="A154" s="24"/>
      <c r="B154" s="24"/>
      <c r="C154" s="24"/>
      <c r="D154" s="24"/>
      <c r="E154" s="24"/>
      <c r="F154" s="24"/>
      <c r="G154" s="24"/>
      <c r="H154" s="24"/>
      <c r="I154" s="24"/>
      <c r="J154" s="24"/>
      <c r="K154" s="24"/>
      <c r="L154" s="24"/>
      <c r="M154" s="24"/>
      <c r="N154" s="24"/>
      <c r="O154" s="24"/>
      <c r="P154" s="24"/>
      <c r="Q154" s="24"/>
      <c r="R154" s="24"/>
      <c r="S154" s="24"/>
      <c r="T154" s="24"/>
      <c r="U154" s="24"/>
      <c r="V154" s="24"/>
      <c r="W154" s="24"/>
      <c r="X154" s="24"/>
      <c r="Y154" s="24"/>
      <c r="Z154" s="24"/>
      <c r="AA154" s="24"/>
    </row>
    <row r="155" spans="1:27" ht="15" x14ac:dyDescent="0.25">
      <c r="A155" s="24"/>
      <c r="B155" s="24"/>
      <c r="C155" s="24"/>
      <c r="D155" s="24"/>
      <c r="E155" s="24"/>
      <c r="F155" s="24"/>
      <c r="G155" s="24"/>
      <c r="H155" s="24"/>
      <c r="I155" s="24"/>
      <c r="J155" s="24"/>
      <c r="K155" s="24"/>
      <c r="L155" s="24"/>
      <c r="M155" s="24"/>
      <c r="N155" s="24"/>
      <c r="O155" s="24"/>
      <c r="P155" s="24"/>
      <c r="Q155" s="24"/>
      <c r="R155" s="24"/>
      <c r="S155" s="24"/>
      <c r="T155" s="24"/>
      <c r="U155" s="24"/>
      <c r="V155" s="24"/>
      <c r="W155" s="24"/>
      <c r="X155" s="24"/>
      <c r="Y155" s="24"/>
      <c r="Z155" s="24"/>
      <c r="AA155" s="24"/>
    </row>
    <row r="156" spans="1:27" ht="15" x14ac:dyDescent="0.25">
      <c r="A156" s="24"/>
      <c r="B156" s="24"/>
      <c r="C156" s="24"/>
      <c r="D156" s="24"/>
      <c r="E156" s="24"/>
      <c r="F156" s="24"/>
      <c r="G156" s="24"/>
      <c r="H156" s="24"/>
      <c r="I156" s="24"/>
      <c r="J156" s="24"/>
      <c r="K156" s="24"/>
      <c r="L156" s="24"/>
      <c r="M156" s="24"/>
      <c r="N156" s="24"/>
      <c r="O156" s="24"/>
      <c r="P156" s="24"/>
      <c r="Q156" s="24"/>
      <c r="R156" s="24"/>
      <c r="S156" s="24"/>
      <c r="T156" s="24"/>
      <c r="U156" s="24"/>
      <c r="V156" s="24"/>
      <c r="W156" s="24"/>
      <c r="X156" s="24"/>
      <c r="Y156" s="24"/>
      <c r="Z156" s="24"/>
      <c r="AA156" s="24"/>
    </row>
    <row r="157" spans="1:27" ht="15" x14ac:dyDescent="0.25">
      <c r="A157" s="24"/>
      <c r="B157" s="24"/>
      <c r="C157" s="24"/>
      <c r="D157" s="24"/>
      <c r="E157" s="24"/>
      <c r="F157" s="24"/>
      <c r="G157" s="24"/>
      <c r="H157" s="24"/>
      <c r="I157" s="24"/>
      <c r="J157" s="24"/>
      <c r="K157" s="24"/>
      <c r="L157" s="24"/>
      <c r="M157" s="24"/>
      <c r="N157" s="24"/>
      <c r="O157" s="24"/>
      <c r="P157" s="24"/>
      <c r="Q157" s="24"/>
      <c r="R157" s="24"/>
      <c r="S157" s="24"/>
      <c r="T157" s="24"/>
      <c r="U157" s="24"/>
      <c r="V157" s="24"/>
      <c r="W157" s="24"/>
      <c r="X157" s="24"/>
      <c r="Y157" s="24"/>
      <c r="Z157" s="24"/>
      <c r="AA157" s="24"/>
    </row>
    <row r="158" spans="1:27" ht="15" x14ac:dyDescent="0.25">
      <c r="A158" s="24"/>
      <c r="B158" s="24"/>
      <c r="C158" s="24"/>
      <c r="D158" s="24"/>
      <c r="E158" s="24"/>
      <c r="F158" s="24"/>
      <c r="G158" s="24"/>
      <c r="H158" s="24"/>
      <c r="I158" s="24"/>
      <c r="J158" s="24"/>
      <c r="K158" s="24"/>
      <c r="L158" s="24"/>
      <c r="M158" s="24"/>
      <c r="N158" s="24"/>
      <c r="O158" s="24"/>
      <c r="P158" s="24"/>
      <c r="Q158" s="24"/>
      <c r="R158" s="24"/>
      <c r="S158" s="24"/>
      <c r="T158" s="24"/>
      <c r="U158" s="24"/>
      <c r="V158" s="24"/>
      <c r="W158" s="24"/>
      <c r="X158" s="24"/>
      <c r="Y158" s="24"/>
      <c r="Z158" s="24"/>
      <c r="AA158" s="24"/>
    </row>
    <row r="159" spans="1:27" ht="15" x14ac:dyDescent="0.25">
      <c r="A159" s="24"/>
      <c r="B159" s="24"/>
      <c r="C159" s="24"/>
      <c r="D159" s="24"/>
      <c r="E159" s="24"/>
      <c r="F159" s="24"/>
      <c r="G159" s="24"/>
      <c r="H159" s="24"/>
      <c r="I159" s="24"/>
      <c r="J159" s="24"/>
      <c r="K159" s="24"/>
      <c r="L159" s="24"/>
      <c r="M159" s="24"/>
      <c r="N159" s="24"/>
      <c r="O159" s="24"/>
      <c r="P159" s="24"/>
      <c r="Q159" s="24"/>
      <c r="R159" s="24"/>
      <c r="S159" s="24"/>
      <c r="T159" s="24"/>
      <c r="U159" s="24"/>
      <c r="V159" s="24"/>
      <c r="W159" s="24"/>
      <c r="X159" s="24"/>
      <c r="Y159" s="24"/>
      <c r="Z159" s="24"/>
      <c r="AA159" s="24"/>
    </row>
    <row r="160" spans="1:27" ht="15" x14ac:dyDescent="0.25">
      <c r="A160" s="24"/>
      <c r="B160" s="24"/>
      <c r="C160" s="24"/>
      <c r="D160" s="24"/>
      <c r="E160" s="24"/>
      <c r="F160" s="24"/>
      <c r="G160" s="24"/>
      <c r="H160" s="24"/>
      <c r="I160" s="24"/>
      <c r="J160" s="24"/>
      <c r="K160" s="24"/>
      <c r="L160" s="24"/>
      <c r="M160" s="24"/>
      <c r="N160" s="24"/>
      <c r="O160" s="24"/>
      <c r="P160" s="24"/>
      <c r="Q160" s="24"/>
      <c r="R160" s="24"/>
      <c r="S160" s="24"/>
      <c r="T160" s="24"/>
      <c r="U160" s="24"/>
      <c r="V160" s="24"/>
      <c r="W160" s="24"/>
      <c r="X160" s="24"/>
      <c r="Y160" s="24"/>
      <c r="Z160" s="24"/>
      <c r="AA160" s="24"/>
    </row>
    <row r="161" spans="1:27" ht="15" x14ac:dyDescent="0.25">
      <c r="A161" s="24"/>
      <c r="B161" s="24"/>
      <c r="C161" s="24"/>
      <c r="D161" s="24"/>
      <c r="E161" s="24"/>
      <c r="F161" s="24"/>
      <c r="G161" s="24"/>
      <c r="H161" s="24"/>
      <c r="I161" s="24"/>
      <c r="J161" s="24"/>
      <c r="K161" s="24"/>
      <c r="L161" s="24"/>
      <c r="M161" s="24"/>
      <c r="N161" s="24"/>
      <c r="O161" s="24"/>
      <c r="P161" s="24"/>
      <c r="Q161" s="24"/>
      <c r="R161" s="24"/>
      <c r="S161" s="24"/>
      <c r="T161" s="24"/>
      <c r="U161" s="24"/>
      <c r="V161" s="24"/>
      <c r="W161" s="24"/>
      <c r="X161" s="24"/>
      <c r="Y161" s="24"/>
      <c r="Z161" s="24"/>
      <c r="AA161" s="24"/>
    </row>
    <row r="162" spans="1:27" ht="15" x14ac:dyDescent="0.25">
      <c r="A162" s="24"/>
      <c r="B162" s="24"/>
      <c r="C162" s="24"/>
      <c r="D162" s="24"/>
      <c r="E162" s="24"/>
      <c r="F162" s="24"/>
      <c r="G162" s="24"/>
      <c r="H162" s="24"/>
      <c r="I162" s="24"/>
      <c r="J162" s="24"/>
      <c r="K162" s="24"/>
      <c r="L162" s="24"/>
      <c r="M162" s="24"/>
      <c r="N162" s="24"/>
      <c r="O162" s="24"/>
      <c r="P162" s="24"/>
      <c r="Q162" s="24"/>
      <c r="R162" s="24"/>
      <c r="S162" s="24"/>
      <c r="T162" s="24"/>
      <c r="U162" s="24"/>
      <c r="V162" s="24"/>
      <c r="W162" s="24"/>
      <c r="X162" s="24"/>
      <c r="Y162" s="24"/>
      <c r="Z162" s="24"/>
      <c r="AA162" s="24"/>
    </row>
    <row r="163" spans="1:27" ht="15" x14ac:dyDescent="0.25">
      <c r="A163" s="24"/>
      <c r="B163" s="24"/>
      <c r="C163" s="24"/>
      <c r="D163" s="24"/>
      <c r="E163" s="24"/>
      <c r="F163" s="24"/>
      <c r="G163" s="24"/>
      <c r="H163" s="24"/>
      <c r="I163" s="24"/>
      <c r="J163" s="24"/>
      <c r="K163" s="24"/>
      <c r="L163" s="24"/>
      <c r="M163" s="24"/>
      <c r="N163" s="24"/>
      <c r="O163" s="24"/>
      <c r="P163" s="24"/>
      <c r="Q163" s="24"/>
      <c r="R163" s="24"/>
      <c r="S163" s="24"/>
      <c r="T163" s="24"/>
      <c r="U163" s="24"/>
      <c r="V163" s="24"/>
      <c r="W163" s="24"/>
      <c r="X163" s="24"/>
      <c r="Y163" s="24"/>
      <c r="Z163" s="24"/>
      <c r="AA163" s="24"/>
    </row>
    <row r="164" spans="1:27" ht="15" x14ac:dyDescent="0.25">
      <c r="A164" s="24"/>
      <c r="B164" s="24"/>
      <c r="C164" s="24"/>
      <c r="D164" s="24"/>
      <c r="E164" s="24"/>
      <c r="F164" s="24"/>
      <c r="G164" s="24"/>
      <c r="H164" s="24"/>
      <c r="I164" s="24"/>
      <c r="J164" s="24"/>
      <c r="K164" s="24"/>
      <c r="L164" s="24"/>
      <c r="M164" s="24"/>
      <c r="N164" s="24"/>
      <c r="O164" s="24"/>
      <c r="P164" s="24"/>
      <c r="Q164" s="24"/>
      <c r="R164" s="24"/>
      <c r="S164" s="24"/>
      <c r="T164" s="24"/>
      <c r="U164" s="24"/>
      <c r="V164" s="24"/>
      <c r="W164" s="24"/>
      <c r="X164" s="24"/>
      <c r="Y164" s="24"/>
      <c r="Z164" s="24"/>
      <c r="AA164" s="24"/>
    </row>
    <row r="165" spans="1:27" ht="15" x14ac:dyDescent="0.25">
      <c r="A165" s="24"/>
      <c r="B165" s="24"/>
      <c r="C165" s="24"/>
      <c r="D165" s="24"/>
      <c r="E165" s="24"/>
      <c r="F165" s="24"/>
      <c r="G165" s="24"/>
      <c r="H165" s="24"/>
      <c r="I165" s="24"/>
      <c r="J165" s="24"/>
      <c r="K165" s="24"/>
      <c r="L165" s="24"/>
      <c r="M165" s="24"/>
      <c r="N165" s="24"/>
      <c r="O165" s="24"/>
      <c r="P165" s="24"/>
      <c r="Q165" s="24"/>
      <c r="R165" s="24"/>
      <c r="S165" s="24"/>
      <c r="T165" s="24"/>
      <c r="U165" s="24"/>
      <c r="V165" s="24"/>
      <c r="W165" s="24"/>
      <c r="X165" s="24"/>
      <c r="Y165" s="24"/>
      <c r="Z165" s="24"/>
      <c r="AA165" s="24"/>
    </row>
    <row r="166" spans="1:27" ht="15" x14ac:dyDescent="0.25">
      <c r="A166" s="24"/>
      <c r="B166" s="24"/>
      <c r="C166" s="24"/>
      <c r="D166" s="24"/>
      <c r="E166" s="24"/>
      <c r="F166" s="24"/>
      <c r="G166" s="24"/>
      <c r="H166" s="24"/>
      <c r="I166" s="24"/>
      <c r="J166" s="24"/>
      <c r="K166" s="24"/>
      <c r="L166" s="24"/>
      <c r="M166" s="24"/>
      <c r="N166" s="24"/>
      <c r="O166" s="24"/>
      <c r="P166" s="24"/>
      <c r="Q166" s="24"/>
      <c r="R166" s="24"/>
      <c r="S166" s="24"/>
      <c r="T166" s="24"/>
      <c r="U166" s="24"/>
      <c r="V166" s="24"/>
      <c r="W166" s="24"/>
      <c r="X166" s="24"/>
      <c r="Y166" s="24"/>
      <c r="Z166" s="24"/>
      <c r="AA166" s="24"/>
    </row>
    <row r="167" spans="1:27" ht="15" x14ac:dyDescent="0.25">
      <c r="A167" s="24"/>
      <c r="B167" s="24"/>
      <c r="C167" s="24"/>
      <c r="D167" s="24"/>
      <c r="E167" s="24"/>
      <c r="F167" s="24"/>
      <c r="G167" s="24"/>
      <c r="H167" s="24"/>
      <c r="I167" s="24"/>
      <c r="J167" s="24"/>
      <c r="K167" s="24"/>
      <c r="L167" s="24"/>
      <c r="M167" s="24"/>
      <c r="N167" s="24"/>
      <c r="O167" s="24"/>
      <c r="P167" s="24"/>
      <c r="Q167" s="24"/>
      <c r="R167" s="24"/>
      <c r="S167" s="24"/>
      <c r="T167" s="24"/>
      <c r="U167" s="24"/>
      <c r="V167" s="24"/>
      <c r="W167" s="24"/>
      <c r="X167" s="24"/>
      <c r="Y167" s="24"/>
      <c r="Z167" s="24"/>
      <c r="AA167" s="24"/>
    </row>
    <row r="168" spans="1:27" ht="15" x14ac:dyDescent="0.25">
      <c r="A168" s="24"/>
      <c r="B168" s="24"/>
      <c r="C168" s="24"/>
      <c r="D168" s="24"/>
      <c r="E168" s="24"/>
      <c r="F168" s="24"/>
      <c r="G168" s="24"/>
      <c r="H168" s="24"/>
      <c r="I168" s="24"/>
      <c r="J168" s="24"/>
      <c r="K168" s="24"/>
      <c r="L168" s="24"/>
      <c r="M168" s="24"/>
      <c r="N168" s="24"/>
      <c r="O168" s="24"/>
      <c r="P168" s="24"/>
      <c r="Q168" s="24"/>
      <c r="R168" s="24"/>
      <c r="S168" s="24"/>
      <c r="T168" s="24"/>
      <c r="U168" s="24"/>
      <c r="V168" s="24"/>
      <c r="W168" s="24"/>
      <c r="X168" s="24"/>
      <c r="Y168" s="24"/>
      <c r="Z168" s="24"/>
      <c r="AA168" s="24"/>
    </row>
    <row r="169" spans="1:27" ht="15" x14ac:dyDescent="0.25">
      <c r="A169" s="24"/>
      <c r="B169" s="24"/>
      <c r="C169" s="24"/>
      <c r="D169" s="24"/>
      <c r="E169" s="24"/>
      <c r="F169" s="24"/>
      <c r="G169" s="24"/>
      <c r="H169" s="24"/>
      <c r="I169" s="24"/>
      <c r="J169" s="24"/>
      <c r="K169" s="24"/>
      <c r="L169" s="24"/>
      <c r="M169" s="24"/>
      <c r="N169" s="24"/>
      <c r="O169" s="24"/>
      <c r="P169" s="24"/>
      <c r="Q169" s="24"/>
      <c r="R169" s="24"/>
      <c r="S169" s="24"/>
      <c r="T169" s="24"/>
      <c r="U169" s="24"/>
      <c r="V169" s="24"/>
      <c r="W169" s="24"/>
      <c r="X169" s="24"/>
      <c r="Y169" s="24"/>
      <c r="Z169" s="24"/>
      <c r="AA169" s="24"/>
    </row>
    <row r="170" spans="1:27" ht="15" x14ac:dyDescent="0.25">
      <c r="A170" s="24"/>
      <c r="B170" s="24"/>
      <c r="C170" s="24"/>
      <c r="D170" s="24"/>
      <c r="E170" s="24"/>
      <c r="F170" s="24"/>
      <c r="G170" s="24"/>
      <c r="H170" s="24"/>
      <c r="I170" s="24"/>
      <c r="J170" s="24"/>
      <c r="K170" s="24"/>
      <c r="L170" s="24"/>
      <c r="M170" s="24"/>
      <c r="N170" s="24"/>
      <c r="O170" s="24"/>
      <c r="P170" s="24"/>
      <c r="Q170" s="24"/>
      <c r="R170" s="24"/>
      <c r="S170" s="24"/>
      <c r="T170" s="24"/>
      <c r="U170" s="24"/>
      <c r="V170" s="24"/>
      <c r="W170" s="24"/>
      <c r="X170" s="24"/>
      <c r="Y170" s="24"/>
      <c r="Z170" s="24"/>
      <c r="AA170" s="24"/>
    </row>
    <row r="171" spans="1:27" ht="15" x14ac:dyDescent="0.25">
      <c r="A171" s="24"/>
      <c r="B171" s="24"/>
      <c r="C171" s="24"/>
      <c r="D171" s="24"/>
      <c r="E171" s="24"/>
      <c r="F171" s="24"/>
      <c r="G171" s="24"/>
      <c r="H171" s="24"/>
      <c r="I171" s="24"/>
      <c r="J171" s="24"/>
      <c r="K171" s="24"/>
      <c r="L171" s="24"/>
      <c r="M171" s="24"/>
      <c r="N171" s="24"/>
      <c r="O171" s="24"/>
      <c r="P171" s="24"/>
      <c r="Q171" s="24"/>
      <c r="R171" s="24"/>
      <c r="S171" s="24"/>
      <c r="T171" s="24"/>
      <c r="U171" s="24"/>
      <c r="V171" s="24"/>
      <c r="W171" s="24"/>
      <c r="X171" s="24"/>
      <c r="Y171" s="24"/>
      <c r="Z171" s="24"/>
      <c r="AA171" s="24"/>
    </row>
    <row r="172" spans="1:27" ht="15" x14ac:dyDescent="0.25">
      <c r="A172" s="24"/>
      <c r="B172" s="24"/>
      <c r="C172" s="24"/>
      <c r="D172" s="24"/>
      <c r="E172" s="24"/>
      <c r="F172" s="24"/>
      <c r="G172" s="24"/>
      <c r="H172" s="24"/>
      <c r="I172" s="24"/>
      <c r="J172" s="24"/>
      <c r="K172" s="24"/>
      <c r="L172" s="24"/>
      <c r="M172" s="24"/>
      <c r="N172" s="24"/>
      <c r="O172" s="24"/>
      <c r="P172" s="24"/>
      <c r="Q172" s="24"/>
      <c r="R172" s="24"/>
      <c r="S172" s="24"/>
      <c r="T172" s="24"/>
      <c r="U172" s="24"/>
      <c r="V172" s="24"/>
      <c r="W172" s="24"/>
      <c r="X172" s="24"/>
      <c r="Y172" s="24"/>
      <c r="Z172" s="24"/>
      <c r="AA172" s="24"/>
    </row>
    <row r="173" spans="1:27" ht="15" x14ac:dyDescent="0.25">
      <c r="A173" s="24"/>
      <c r="B173" s="24"/>
      <c r="C173" s="24"/>
      <c r="D173" s="24"/>
      <c r="E173" s="24"/>
      <c r="F173" s="24"/>
      <c r="G173" s="24"/>
      <c r="H173" s="24"/>
      <c r="I173" s="24"/>
      <c r="J173" s="24"/>
      <c r="K173" s="24"/>
      <c r="L173" s="24"/>
      <c r="M173" s="24"/>
      <c r="N173" s="24"/>
      <c r="O173" s="24"/>
      <c r="P173" s="24"/>
      <c r="Q173" s="24"/>
      <c r="R173" s="24"/>
      <c r="S173" s="24"/>
      <c r="T173" s="24"/>
      <c r="U173" s="24"/>
      <c r="V173" s="24"/>
      <c r="W173" s="24"/>
      <c r="X173" s="24"/>
      <c r="Y173" s="24"/>
      <c r="Z173" s="24"/>
      <c r="AA173" s="24"/>
    </row>
    <row r="174" spans="1:27" ht="15" x14ac:dyDescent="0.25">
      <c r="A174" s="24"/>
      <c r="B174" s="24"/>
      <c r="C174" s="24"/>
      <c r="D174" s="24"/>
      <c r="E174" s="24"/>
      <c r="F174" s="24"/>
      <c r="G174" s="24"/>
      <c r="H174" s="24"/>
      <c r="I174" s="24"/>
      <c r="J174" s="24"/>
      <c r="K174" s="24"/>
      <c r="L174" s="24"/>
      <c r="M174" s="24"/>
      <c r="N174" s="24"/>
      <c r="O174" s="24"/>
      <c r="P174" s="24"/>
      <c r="Q174" s="24"/>
      <c r="R174" s="24"/>
      <c r="S174" s="24"/>
      <c r="T174" s="24"/>
      <c r="U174" s="24"/>
      <c r="V174" s="24"/>
      <c r="W174" s="24"/>
      <c r="X174" s="24"/>
      <c r="Y174" s="24"/>
      <c r="Z174" s="24"/>
      <c r="AA174" s="24"/>
    </row>
    <row r="175" spans="1:27" ht="15" x14ac:dyDescent="0.25">
      <c r="A175" s="24"/>
      <c r="B175" s="24"/>
      <c r="C175" s="24"/>
      <c r="D175" s="24"/>
      <c r="E175" s="24"/>
      <c r="F175" s="24"/>
      <c r="G175" s="24"/>
      <c r="H175" s="24"/>
      <c r="I175" s="24"/>
      <c r="J175" s="24"/>
      <c r="K175" s="24"/>
      <c r="L175" s="24"/>
      <c r="M175" s="24"/>
      <c r="N175" s="24"/>
      <c r="O175" s="24"/>
      <c r="P175" s="24"/>
      <c r="Q175" s="24"/>
      <c r="R175" s="24"/>
      <c r="S175" s="24"/>
      <c r="T175" s="24"/>
      <c r="U175" s="24"/>
      <c r="V175" s="24"/>
      <c r="W175" s="24"/>
      <c r="X175" s="24"/>
      <c r="Y175" s="24"/>
      <c r="Z175" s="24"/>
      <c r="AA175" s="24"/>
    </row>
    <row r="176" spans="1:27" ht="15" x14ac:dyDescent="0.25">
      <c r="A176" s="24"/>
      <c r="B176" s="24"/>
      <c r="C176" s="24"/>
      <c r="D176" s="24"/>
      <c r="E176" s="24"/>
      <c r="F176" s="24"/>
      <c r="G176" s="24"/>
      <c r="H176" s="24"/>
      <c r="I176" s="24"/>
      <c r="J176" s="24"/>
      <c r="K176" s="24"/>
      <c r="L176" s="24"/>
      <c r="M176" s="24"/>
      <c r="N176" s="24"/>
      <c r="O176" s="24"/>
      <c r="P176" s="24"/>
      <c r="Q176" s="24"/>
      <c r="R176" s="24"/>
      <c r="S176" s="24"/>
      <c r="T176" s="24"/>
      <c r="U176" s="24"/>
      <c r="V176" s="24"/>
      <c r="W176" s="24"/>
      <c r="X176" s="24"/>
      <c r="Y176" s="24"/>
      <c r="Z176" s="24"/>
      <c r="AA176" s="24"/>
    </row>
    <row r="177" spans="1:27" ht="15" x14ac:dyDescent="0.25">
      <c r="A177" s="24"/>
      <c r="B177" s="24"/>
      <c r="C177" s="24"/>
      <c r="D177" s="24"/>
      <c r="E177" s="24"/>
      <c r="F177" s="24"/>
      <c r="G177" s="24"/>
      <c r="H177" s="24"/>
      <c r="I177" s="24"/>
      <c r="J177" s="24"/>
      <c r="K177" s="24"/>
      <c r="L177" s="24"/>
      <c r="M177" s="24"/>
      <c r="N177" s="24"/>
      <c r="O177" s="24"/>
      <c r="P177" s="24"/>
      <c r="Q177" s="24"/>
      <c r="R177" s="24"/>
      <c r="S177" s="24"/>
      <c r="T177" s="24"/>
      <c r="U177" s="24"/>
      <c r="V177" s="24"/>
      <c r="W177" s="24"/>
      <c r="X177" s="24"/>
      <c r="Y177" s="24"/>
      <c r="Z177" s="24"/>
      <c r="AA177" s="24"/>
    </row>
    <row r="178" spans="1:27" ht="15" x14ac:dyDescent="0.25">
      <c r="A178" s="24"/>
      <c r="B178" s="24"/>
      <c r="C178" s="24"/>
      <c r="D178" s="24"/>
      <c r="E178" s="24"/>
      <c r="F178" s="24"/>
      <c r="G178" s="24"/>
      <c r="H178" s="24"/>
      <c r="I178" s="24"/>
      <c r="J178" s="24"/>
      <c r="K178" s="24"/>
      <c r="L178" s="24"/>
      <c r="M178" s="24"/>
      <c r="N178" s="24"/>
      <c r="O178" s="24"/>
      <c r="P178" s="24"/>
      <c r="Q178" s="24"/>
      <c r="R178" s="24"/>
      <c r="S178" s="24"/>
      <c r="T178" s="24"/>
      <c r="U178" s="24"/>
      <c r="V178" s="24"/>
      <c r="W178" s="24"/>
      <c r="X178" s="24"/>
      <c r="Y178" s="24"/>
      <c r="Z178" s="24"/>
      <c r="AA178" s="24"/>
    </row>
    <row r="179" spans="1:27" ht="15" x14ac:dyDescent="0.25">
      <c r="A179" s="24"/>
      <c r="B179" s="24"/>
      <c r="C179" s="24"/>
      <c r="D179" s="24"/>
      <c r="E179" s="24"/>
      <c r="F179" s="24"/>
      <c r="G179" s="24"/>
      <c r="H179" s="24"/>
      <c r="I179" s="24"/>
      <c r="J179" s="24"/>
      <c r="K179" s="24"/>
      <c r="L179" s="24"/>
      <c r="M179" s="24"/>
      <c r="N179" s="24"/>
      <c r="O179" s="24"/>
      <c r="P179" s="24"/>
      <c r="Q179" s="24"/>
      <c r="R179" s="24"/>
      <c r="S179" s="24"/>
      <c r="T179" s="24"/>
      <c r="U179" s="24"/>
      <c r="V179" s="24"/>
      <c r="W179" s="24"/>
      <c r="X179" s="24"/>
      <c r="Y179" s="24"/>
      <c r="Z179" s="24"/>
      <c r="AA179" s="24"/>
    </row>
    <row r="180" spans="1:27" ht="15" x14ac:dyDescent="0.25">
      <c r="A180" s="24"/>
      <c r="B180" s="24"/>
      <c r="C180" s="24"/>
      <c r="D180" s="24"/>
      <c r="E180" s="24"/>
      <c r="F180" s="24"/>
      <c r="G180" s="24"/>
      <c r="H180" s="24"/>
      <c r="I180" s="24"/>
      <c r="J180" s="24"/>
      <c r="K180" s="24"/>
      <c r="L180" s="24"/>
      <c r="M180" s="24"/>
      <c r="N180" s="24"/>
      <c r="O180" s="24"/>
      <c r="P180" s="24"/>
      <c r="Q180" s="24"/>
      <c r="R180" s="24"/>
      <c r="S180" s="24"/>
      <c r="T180" s="24"/>
      <c r="U180" s="24"/>
      <c r="V180" s="24"/>
      <c r="W180" s="24"/>
      <c r="X180" s="24"/>
      <c r="Y180" s="24"/>
      <c r="Z180" s="24"/>
      <c r="AA180" s="24"/>
    </row>
  </sheetData>
  <mergeCells count="58">
    <mergeCell ref="Q47:Q55"/>
    <mergeCell ref="A1:P1"/>
    <mergeCell ref="A5:E5"/>
    <mergeCell ref="A11:F11"/>
    <mergeCell ref="A40:B40"/>
    <mergeCell ref="A41:A49"/>
    <mergeCell ref="A32:B32"/>
    <mergeCell ref="A26:F26"/>
    <mergeCell ref="A28:F28"/>
    <mergeCell ref="A34:B34"/>
    <mergeCell ref="A35:B35"/>
    <mergeCell ref="E33:E36"/>
    <mergeCell ref="F33:F36"/>
    <mergeCell ref="A37:B37"/>
    <mergeCell ref="A13:F13"/>
    <mergeCell ref="A14:F14"/>
    <mergeCell ref="A15:F15"/>
    <mergeCell ref="A16:F16"/>
    <mergeCell ref="A17:F17"/>
    <mergeCell ref="A18:F18"/>
    <mergeCell ref="A19:F19"/>
    <mergeCell ref="A25:F25"/>
    <mergeCell ref="A29:F29"/>
    <mergeCell ref="A20:F20"/>
    <mergeCell ref="A21:F21"/>
    <mergeCell ref="A36:B36"/>
    <mergeCell ref="A33:B33"/>
    <mergeCell ref="A27:F27"/>
    <mergeCell ref="A2:Q2"/>
    <mergeCell ref="A50:B50"/>
    <mergeCell ref="A12:F12"/>
    <mergeCell ref="C33:C36"/>
    <mergeCell ref="D33:D36"/>
    <mergeCell ref="I33:I36"/>
    <mergeCell ref="A22:F22"/>
    <mergeCell ref="A23:F23"/>
    <mergeCell ref="A24:F24"/>
    <mergeCell ref="A8:F8"/>
    <mergeCell ref="A6:E6"/>
    <mergeCell ref="A7:E7"/>
    <mergeCell ref="A10:F10"/>
    <mergeCell ref="A3:F3"/>
    <mergeCell ref="A4:F4"/>
    <mergeCell ref="A9:H9"/>
    <mergeCell ref="A55:H55"/>
    <mergeCell ref="A54:I54"/>
    <mergeCell ref="J33:J36"/>
    <mergeCell ref="C41:C49"/>
    <mergeCell ref="D41:D49"/>
    <mergeCell ref="E41:E49"/>
    <mergeCell ref="F41:F49"/>
    <mergeCell ref="I41:I49"/>
    <mergeCell ref="J41:J49"/>
    <mergeCell ref="A53:B53"/>
    <mergeCell ref="A51:G51"/>
    <mergeCell ref="A39:G39"/>
    <mergeCell ref="A52:B52"/>
    <mergeCell ref="B47:B48"/>
  </mergeCells>
  <pageMargins left="0.7" right="0.7" top="0.78740157499999996" bottom="0.78740157499999996" header="0.3" footer="0.3"/>
  <pageSetup paperSize="8" scale="69" orientation="landscape" r:id="rId1"/>
  <headerFooter>
    <oddHeader xml:space="preserve">&amp;LProgram 013 310  
Rozvoj a obnova materiálně technické základny sociálních služeb
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29"/>
  <sheetViews>
    <sheetView tabSelected="1" view="pageBreakPreview" topLeftCell="A43" zoomScaleNormal="100" zoomScaleSheetLayoutView="100" workbookViewId="0">
      <selection activeCell="G8" sqref="G8"/>
    </sheetView>
  </sheetViews>
  <sheetFormatPr defaultRowHeight="12.75" x14ac:dyDescent="0.2"/>
  <cols>
    <col min="1" max="1" width="5.6640625" style="106" customWidth="1"/>
    <col min="2" max="2" width="47.33203125" style="106" customWidth="1"/>
    <col min="3" max="3" width="23.5" style="106" customWidth="1"/>
    <col min="4" max="5" width="18.5" style="106" customWidth="1"/>
    <col min="6" max="6" width="18.6640625" style="106" customWidth="1"/>
    <col min="7" max="7" width="15" style="106" customWidth="1"/>
    <col min="8" max="8" width="13.83203125" style="106" customWidth="1"/>
    <col min="9" max="9" width="14.6640625" style="106" customWidth="1"/>
    <col min="10" max="10" width="16" style="106" customWidth="1"/>
    <col min="11" max="11" width="15" style="106" customWidth="1"/>
    <col min="12" max="14" width="13.83203125" style="106" customWidth="1"/>
    <col min="15" max="17" width="9.33203125" style="106"/>
    <col min="18" max="18" width="28.6640625" style="106" customWidth="1"/>
    <col min="19" max="19" width="11.33203125" style="106" bestFit="1" customWidth="1"/>
    <col min="20" max="16384" width="9.33203125" style="106"/>
  </cols>
  <sheetData>
    <row r="1" spans="1:18" x14ac:dyDescent="0.2">
      <c r="A1" s="262" t="s">
        <v>111</v>
      </c>
      <c r="B1" s="262"/>
      <c r="C1" s="262"/>
      <c r="D1" s="104" t="s">
        <v>112</v>
      </c>
      <c r="E1" s="285"/>
      <c r="F1" s="286"/>
      <c r="G1" s="286"/>
      <c r="H1" s="286"/>
      <c r="I1" s="286"/>
      <c r="J1" s="286"/>
      <c r="K1" s="287"/>
      <c r="L1" s="105" t="s">
        <v>135</v>
      </c>
      <c r="M1" s="288"/>
      <c r="N1" s="289"/>
    </row>
    <row r="2" spans="1:18" x14ac:dyDescent="0.2">
      <c r="A2" s="104" t="s">
        <v>130</v>
      </c>
      <c r="B2" s="104"/>
      <c r="C2" s="107" t="s">
        <v>134</v>
      </c>
      <c r="D2" s="263" t="s">
        <v>107</v>
      </c>
      <c r="E2" s="263"/>
      <c r="F2" s="263"/>
      <c r="G2" s="264">
        <v>2019</v>
      </c>
      <c r="H2" s="264"/>
      <c r="I2" s="265">
        <f>G2+1</f>
        <v>2020</v>
      </c>
      <c r="J2" s="266"/>
      <c r="K2" s="265">
        <f>I2+1</f>
        <v>2021</v>
      </c>
      <c r="L2" s="266"/>
      <c r="M2" s="265">
        <f>K2+1</f>
        <v>2022</v>
      </c>
      <c r="N2" s="266"/>
    </row>
    <row r="3" spans="1:18" ht="13.5" thickBot="1" x14ac:dyDescent="0.25">
      <c r="A3" s="267" t="s">
        <v>140</v>
      </c>
      <c r="B3" s="268"/>
      <c r="C3" s="133"/>
      <c r="D3" s="134" t="s">
        <v>110</v>
      </c>
      <c r="E3" s="135" t="s">
        <v>108</v>
      </c>
      <c r="F3" s="135" t="s">
        <v>109</v>
      </c>
      <c r="G3" s="135" t="s">
        <v>108</v>
      </c>
      <c r="H3" s="135" t="s">
        <v>109</v>
      </c>
      <c r="I3" s="135" t="s">
        <v>108</v>
      </c>
      <c r="J3" s="135" t="s">
        <v>109</v>
      </c>
      <c r="K3" s="135" t="s">
        <v>108</v>
      </c>
      <c r="L3" s="135" t="s">
        <v>109</v>
      </c>
      <c r="M3" s="135" t="s">
        <v>108</v>
      </c>
      <c r="N3" s="135" t="s">
        <v>109</v>
      </c>
    </row>
    <row r="4" spans="1:18" x14ac:dyDescent="0.2">
      <c r="A4" s="269">
        <f>[1]List3!A2</f>
        <v>5010</v>
      </c>
      <c r="B4" s="272" t="str">
        <f>[1]List3!B2</f>
        <v>Náklady dokumentace k registraci akce</v>
      </c>
      <c r="C4" s="273"/>
      <c r="D4" s="139">
        <f>D5+D6</f>
        <v>0</v>
      </c>
      <c r="E4" s="139">
        <f t="shared" ref="E4:N4" si="0">E5+E6</f>
        <v>0</v>
      </c>
      <c r="F4" s="139">
        <f t="shared" si="0"/>
        <v>0</v>
      </c>
      <c r="G4" s="140">
        <f t="shared" si="0"/>
        <v>0</v>
      </c>
      <c r="H4" s="140">
        <f t="shared" si="0"/>
        <v>0</v>
      </c>
      <c r="I4" s="140">
        <f t="shared" si="0"/>
        <v>0</v>
      </c>
      <c r="J4" s="140">
        <f t="shared" si="0"/>
        <v>0</v>
      </c>
      <c r="K4" s="140">
        <f t="shared" si="0"/>
        <v>0</v>
      </c>
      <c r="L4" s="140">
        <f t="shared" si="0"/>
        <v>0</v>
      </c>
      <c r="M4" s="140">
        <f t="shared" si="0"/>
        <v>0</v>
      </c>
      <c r="N4" s="141">
        <f t="shared" si="0"/>
        <v>0</v>
      </c>
    </row>
    <row r="5" spans="1:18" x14ac:dyDescent="0.2">
      <c r="A5" s="270"/>
      <c r="B5" s="110" t="s">
        <v>106</v>
      </c>
      <c r="C5" s="110"/>
      <c r="D5" s="111">
        <f>E5+F5</f>
        <v>0</v>
      </c>
      <c r="E5" s="111">
        <f>G5+I5+K5+M5</f>
        <v>0</v>
      </c>
      <c r="F5" s="111">
        <f>H5+J5+L5+N5</f>
        <v>0</v>
      </c>
      <c r="G5" s="112"/>
      <c r="H5" s="113"/>
      <c r="I5" s="113"/>
      <c r="J5" s="113"/>
      <c r="K5" s="113"/>
      <c r="L5" s="113"/>
      <c r="M5" s="113"/>
      <c r="N5" s="142"/>
      <c r="O5" s="114"/>
    </row>
    <row r="6" spans="1:18" ht="13.5" thickBot="1" x14ac:dyDescent="0.25">
      <c r="A6" s="271"/>
      <c r="B6" s="143"/>
      <c r="C6" s="144"/>
      <c r="D6" s="145">
        <f t="shared" ref="D6:D11" si="1">E6+F6</f>
        <v>0</v>
      </c>
      <c r="E6" s="145">
        <f t="shared" ref="E6:F11" si="2">G6+I6+K6+M6</f>
        <v>0</v>
      </c>
      <c r="F6" s="145">
        <f t="shared" si="2"/>
        <v>0</v>
      </c>
      <c r="G6" s="146"/>
      <c r="H6" s="146"/>
      <c r="I6" s="146"/>
      <c r="J6" s="146"/>
      <c r="K6" s="146"/>
      <c r="L6" s="146"/>
      <c r="M6" s="146"/>
      <c r="N6" s="147"/>
      <c r="O6" s="114"/>
      <c r="R6" s="114"/>
    </row>
    <row r="7" spans="1:18" x14ac:dyDescent="0.2">
      <c r="A7" s="274">
        <f>[1]List3!A3</f>
        <v>6010</v>
      </c>
      <c r="B7" s="277" t="str">
        <f>[1]List3!B3</f>
        <v>Náklady dokumentace k registraci akce</v>
      </c>
      <c r="C7" s="277"/>
      <c r="D7" s="139">
        <f t="shared" si="1"/>
        <v>0</v>
      </c>
      <c r="E7" s="139">
        <f t="shared" si="2"/>
        <v>0</v>
      </c>
      <c r="F7" s="139">
        <f t="shared" si="2"/>
        <v>0</v>
      </c>
      <c r="G7" s="148">
        <f>G8+G9+G10+G11</f>
        <v>0</v>
      </c>
      <c r="H7" s="148">
        <f t="shared" ref="H7:N7" si="3">H8+H9+H10+H11</f>
        <v>0</v>
      </c>
      <c r="I7" s="148">
        <f t="shared" si="3"/>
        <v>0</v>
      </c>
      <c r="J7" s="148">
        <f t="shared" si="3"/>
        <v>0</v>
      </c>
      <c r="K7" s="148">
        <f t="shared" si="3"/>
        <v>0</v>
      </c>
      <c r="L7" s="148">
        <f t="shared" si="3"/>
        <v>0</v>
      </c>
      <c r="M7" s="148">
        <f t="shared" si="3"/>
        <v>0</v>
      </c>
      <c r="N7" s="149">
        <f t="shared" si="3"/>
        <v>0</v>
      </c>
      <c r="O7" s="114"/>
      <c r="R7" s="114"/>
    </row>
    <row r="8" spans="1:18" x14ac:dyDescent="0.2">
      <c r="A8" s="275"/>
      <c r="B8" s="104"/>
      <c r="C8" s="104"/>
      <c r="D8" s="111">
        <f t="shared" si="1"/>
        <v>0</v>
      </c>
      <c r="E8" s="111">
        <f t="shared" si="2"/>
        <v>0</v>
      </c>
      <c r="F8" s="111">
        <f t="shared" si="2"/>
        <v>0</v>
      </c>
      <c r="G8" s="116"/>
      <c r="H8" s="117"/>
      <c r="I8" s="116"/>
      <c r="J8" s="116"/>
      <c r="K8" s="116"/>
      <c r="L8" s="116"/>
      <c r="M8" s="116"/>
      <c r="N8" s="150"/>
      <c r="O8" s="114"/>
      <c r="R8" s="114"/>
    </row>
    <row r="9" spans="1:18" x14ac:dyDescent="0.2">
      <c r="A9" s="275"/>
      <c r="B9" s="104"/>
      <c r="C9" s="82"/>
      <c r="D9" s="111">
        <f t="shared" si="1"/>
        <v>0</v>
      </c>
      <c r="E9" s="111">
        <f t="shared" si="2"/>
        <v>0</v>
      </c>
      <c r="F9" s="111">
        <f t="shared" si="2"/>
        <v>0</v>
      </c>
      <c r="G9" s="116"/>
      <c r="H9" s="116"/>
      <c r="I9" s="116"/>
      <c r="J9" s="116"/>
      <c r="K9" s="116"/>
      <c r="L9" s="116"/>
      <c r="M9" s="116"/>
      <c r="N9" s="150"/>
      <c r="O9" s="114"/>
      <c r="R9" s="114"/>
    </row>
    <row r="10" spans="1:18" x14ac:dyDescent="0.2">
      <c r="A10" s="275"/>
      <c r="B10" s="104"/>
      <c r="C10" s="104"/>
      <c r="D10" s="111">
        <f t="shared" si="1"/>
        <v>0</v>
      </c>
      <c r="E10" s="111">
        <f t="shared" si="2"/>
        <v>0</v>
      </c>
      <c r="F10" s="111">
        <f t="shared" si="2"/>
        <v>0</v>
      </c>
      <c r="G10" s="117"/>
      <c r="H10" s="116"/>
      <c r="I10" s="116"/>
      <c r="J10" s="116"/>
      <c r="K10" s="116"/>
      <c r="L10" s="116"/>
      <c r="M10" s="116"/>
      <c r="N10" s="150"/>
      <c r="O10" s="114"/>
    </row>
    <row r="11" spans="1:18" ht="13.5" thickBot="1" x14ac:dyDescent="0.25">
      <c r="A11" s="276"/>
      <c r="B11" s="151"/>
      <c r="C11" s="151"/>
      <c r="D11" s="145">
        <f t="shared" si="1"/>
        <v>0</v>
      </c>
      <c r="E11" s="145">
        <f>G11+I11+K11+M11</f>
        <v>0</v>
      </c>
      <c r="F11" s="145">
        <f t="shared" si="2"/>
        <v>0</v>
      </c>
      <c r="G11" s="152"/>
      <c r="H11" s="152"/>
      <c r="I11" s="152"/>
      <c r="J11" s="152"/>
      <c r="K11" s="152"/>
      <c r="L11" s="152"/>
      <c r="M11" s="152"/>
      <c r="N11" s="153"/>
      <c r="O11" s="114"/>
    </row>
    <row r="12" spans="1:18" x14ac:dyDescent="0.2">
      <c r="A12" s="269">
        <f>[1]List3!A4</f>
        <v>5011</v>
      </c>
      <c r="B12" s="278" t="str">
        <f>[1]List3!B4</f>
        <v xml:space="preserve"> Náklady dokumentace akce</v>
      </c>
      <c r="C12" s="278"/>
      <c r="D12" s="139">
        <f>E12+F12</f>
        <v>0</v>
      </c>
      <c r="E12" s="139">
        <f>G12+I12+K12+M12</f>
        <v>0</v>
      </c>
      <c r="F12" s="139">
        <f>H12+J12+L12+N12</f>
        <v>0</v>
      </c>
      <c r="G12" s="140">
        <f>G13+G14</f>
        <v>0</v>
      </c>
      <c r="H12" s="140">
        <f t="shared" ref="H12:N12" si="4">H13+H14</f>
        <v>0</v>
      </c>
      <c r="I12" s="140">
        <f t="shared" si="4"/>
        <v>0</v>
      </c>
      <c r="J12" s="140">
        <f t="shared" si="4"/>
        <v>0</v>
      </c>
      <c r="K12" s="140">
        <f t="shared" si="4"/>
        <v>0</v>
      </c>
      <c r="L12" s="140">
        <f t="shared" si="4"/>
        <v>0</v>
      </c>
      <c r="M12" s="140">
        <f t="shared" si="4"/>
        <v>0</v>
      </c>
      <c r="N12" s="141">
        <f t="shared" si="4"/>
        <v>0</v>
      </c>
      <c r="O12" s="114"/>
    </row>
    <row r="13" spans="1:18" x14ac:dyDescent="0.2">
      <c r="A13" s="270"/>
      <c r="B13" s="110" t="s">
        <v>106</v>
      </c>
      <c r="C13" s="110"/>
      <c r="D13" s="111">
        <f t="shared" ref="D13:D16" si="5">E13+F13</f>
        <v>0</v>
      </c>
      <c r="E13" s="111">
        <f t="shared" ref="E13:F16" si="6">G13+I13+K13+M13</f>
        <v>0</v>
      </c>
      <c r="F13" s="111">
        <f t="shared" si="6"/>
        <v>0</v>
      </c>
      <c r="G13" s="113"/>
      <c r="H13" s="113"/>
      <c r="I13" s="113"/>
      <c r="J13" s="113"/>
      <c r="K13" s="113"/>
      <c r="L13" s="113"/>
      <c r="M13" s="113"/>
      <c r="N13" s="142"/>
      <c r="O13" s="114"/>
    </row>
    <row r="14" spans="1:18" ht="13.5" thickBot="1" x14ac:dyDescent="0.25">
      <c r="A14" s="271"/>
      <c r="B14" s="144"/>
      <c r="C14" s="144"/>
      <c r="D14" s="145">
        <f t="shared" si="5"/>
        <v>0</v>
      </c>
      <c r="E14" s="145">
        <f t="shared" si="6"/>
        <v>0</v>
      </c>
      <c r="F14" s="145">
        <f t="shared" si="6"/>
        <v>0</v>
      </c>
      <c r="G14" s="146"/>
      <c r="H14" s="146"/>
      <c r="I14" s="146"/>
      <c r="J14" s="146"/>
      <c r="K14" s="146"/>
      <c r="L14" s="146"/>
      <c r="M14" s="146"/>
      <c r="N14" s="147"/>
      <c r="O14" s="114"/>
    </row>
    <row r="15" spans="1:18" x14ac:dyDescent="0.2">
      <c r="A15" s="274">
        <f>[1]List3!A5</f>
        <v>6011</v>
      </c>
      <c r="B15" s="277" t="str">
        <f>[1]List3!B5</f>
        <v>Náklady dokumentace akce</v>
      </c>
      <c r="C15" s="277"/>
      <c r="D15" s="139">
        <f t="shared" si="5"/>
        <v>0</v>
      </c>
      <c r="E15" s="139">
        <f t="shared" si="6"/>
        <v>0</v>
      </c>
      <c r="F15" s="139">
        <f t="shared" si="6"/>
        <v>0</v>
      </c>
      <c r="G15" s="148">
        <f t="shared" ref="G15:N15" si="7">SUM(G16:G20)</f>
        <v>0</v>
      </c>
      <c r="H15" s="148">
        <f t="shared" si="7"/>
        <v>0</v>
      </c>
      <c r="I15" s="148">
        <f t="shared" si="7"/>
        <v>0</v>
      </c>
      <c r="J15" s="148">
        <f t="shared" si="7"/>
        <v>0</v>
      </c>
      <c r="K15" s="148">
        <f t="shared" si="7"/>
        <v>0</v>
      </c>
      <c r="L15" s="148">
        <f t="shared" si="7"/>
        <v>0</v>
      </c>
      <c r="M15" s="148">
        <f t="shared" si="7"/>
        <v>0</v>
      </c>
      <c r="N15" s="149">
        <f t="shared" si="7"/>
        <v>0</v>
      </c>
      <c r="O15" s="114"/>
    </row>
    <row r="16" spans="1:18" x14ac:dyDescent="0.2">
      <c r="A16" s="275"/>
      <c r="B16" s="104"/>
      <c r="C16" s="104"/>
      <c r="D16" s="111">
        <f t="shared" si="5"/>
        <v>0</v>
      </c>
      <c r="E16" s="111">
        <f t="shared" si="6"/>
        <v>0</v>
      </c>
      <c r="F16" s="111">
        <f t="shared" si="6"/>
        <v>0</v>
      </c>
      <c r="G16" s="116"/>
      <c r="H16" s="116"/>
      <c r="I16" s="116"/>
      <c r="J16" s="116"/>
      <c r="K16" s="116"/>
      <c r="L16" s="116"/>
      <c r="M16" s="116"/>
      <c r="N16" s="150"/>
      <c r="O16" s="114"/>
    </row>
    <row r="17" spans="1:15" x14ac:dyDescent="0.2">
      <c r="A17" s="275"/>
      <c r="B17" s="104"/>
      <c r="C17" s="104"/>
      <c r="D17" s="111">
        <f t="shared" ref="D17:D20" si="8">E17+F17</f>
        <v>0</v>
      </c>
      <c r="E17" s="111">
        <f t="shared" ref="E17:E20" si="9">G17+I17+K17+M17</f>
        <v>0</v>
      </c>
      <c r="F17" s="111">
        <f t="shared" ref="F17:F20" si="10">H17+J17+L17+N17</f>
        <v>0</v>
      </c>
      <c r="G17" s="116"/>
      <c r="H17" s="116"/>
      <c r="I17" s="116"/>
      <c r="J17" s="116"/>
      <c r="K17" s="116"/>
      <c r="L17" s="116"/>
      <c r="M17" s="116"/>
      <c r="N17" s="150"/>
      <c r="O17" s="114"/>
    </row>
    <row r="18" spans="1:15" x14ac:dyDescent="0.2">
      <c r="A18" s="275"/>
      <c r="B18" s="104"/>
      <c r="C18" s="104"/>
      <c r="D18" s="111">
        <f t="shared" si="8"/>
        <v>0</v>
      </c>
      <c r="E18" s="111">
        <f t="shared" si="9"/>
        <v>0</v>
      </c>
      <c r="F18" s="111">
        <f t="shared" si="10"/>
        <v>0</v>
      </c>
      <c r="G18" s="116"/>
      <c r="H18" s="116"/>
      <c r="I18" s="116"/>
      <c r="J18" s="116"/>
      <c r="K18" s="116"/>
      <c r="L18" s="116"/>
      <c r="M18" s="116"/>
      <c r="N18" s="150"/>
      <c r="O18" s="114"/>
    </row>
    <row r="19" spans="1:15" x14ac:dyDescent="0.2">
      <c r="A19" s="275"/>
      <c r="B19" s="104"/>
      <c r="C19" s="104"/>
      <c r="D19" s="111">
        <f t="shared" si="8"/>
        <v>0</v>
      </c>
      <c r="E19" s="111">
        <f t="shared" si="9"/>
        <v>0</v>
      </c>
      <c r="F19" s="111">
        <f t="shared" si="10"/>
        <v>0</v>
      </c>
      <c r="G19" s="116"/>
      <c r="H19" s="116"/>
      <c r="I19" s="116"/>
      <c r="J19" s="116"/>
      <c r="K19" s="116"/>
      <c r="L19" s="116"/>
      <c r="M19" s="116"/>
      <c r="N19" s="150"/>
      <c r="O19" s="114"/>
    </row>
    <row r="20" spans="1:15" ht="13.5" thickBot="1" x14ac:dyDescent="0.25">
      <c r="A20" s="276"/>
      <c r="B20" s="151"/>
      <c r="C20" s="151"/>
      <c r="D20" s="145">
        <f t="shared" si="8"/>
        <v>0</v>
      </c>
      <c r="E20" s="145">
        <f t="shared" si="9"/>
        <v>0</v>
      </c>
      <c r="F20" s="145">
        <f t="shared" si="10"/>
        <v>0</v>
      </c>
      <c r="G20" s="152"/>
      <c r="H20" s="152"/>
      <c r="I20" s="152"/>
      <c r="J20" s="152"/>
      <c r="K20" s="152"/>
      <c r="L20" s="152"/>
      <c r="M20" s="152"/>
      <c r="N20" s="153"/>
      <c r="O20" s="114"/>
    </row>
    <row r="21" spans="1:15" x14ac:dyDescent="0.2">
      <c r="A21" s="269">
        <f>[1]List3!A6</f>
        <v>5012</v>
      </c>
      <c r="B21" s="272" t="str">
        <f>[1]List3!B6</f>
        <v xml:space="preserve"> Náklady řízení přípravy a realizace akce</v>
      </c>
      <c r="C21" s="273"/>
      <c r="D21" s="139">
        <f>D22+D23</f>
        <v>0</v>
      </c>
      <c r="E21" s="139">
        <f t="shared" ref="E21:N21" si="11">E22+E23</f>
        <v>0</v>
      </c>
      <c r="F21" s="139">
        <f t="shared" si="11"/>
        <v>0</v>
      </c>
      <c r="G21" s="140">
        <f t="shared" si="11"/>
        <v>0</v>
      </c>
      <c r="H21" s="140">
        <f t="shared" si="11"/>
        <v>0</v>
      </c>
      <c r="I21" s="140">
        <f t="shared" si="11"/>
        <v>0</v>
      </c>
      <c r="J21" s="140">
        <f t="shared" si="11"/>
        <v>0</v>
      </c>
      <c r="K21" s="140">
        <f t="shared" si="11"/>
        <v>0</v>
      </c>
      <c r="L21" s="140">
        <f t="shared" si="11"/>
        <v>0</v>
      </c>
      <c r="M21" s="140">
        <f t="shared" si="11"/>
        <v>0</v>
      </c>
      <c r="N21" s="141">
        <f t="shared" si="11"/>
        <v>0</v>
      </c>
      <c r="O21" s="114"/>
    </row>
    <row r="22" spans="1:15" x14ac:dyDescent="0.2">
      <c r="A22" s="270"/>
      <c r="B22" s="110" t="s">
        <v>156</v>
      </c>
      <c r="C22" s="110"/>
      <c r="D22" s="111">
        <f>E22+F22</f>
        <v>0</v>
      </c>
      <c r="E22" s="111">
        <f>G22+I22+K22+M22</f>
        <v>0</v>
      </c>
      <c r="F22" s="111">
        <f>H22+J22+L22+N22</f>
        <v>0</v>
      </c>
      <c r="G22" s="113"/>
      <c r="H22" s="113"/>
      <c r="I22" s="113"/>
      <c r="J22" s="113"/>
      <c r="K22" s="113"/>
      <c r="L22" s="113"/>
      <c r="M22" s="113"/>
      <c r="N22" s="142"/>
      <c r="O22" s="114"/>
    </row>
    <row r="23" spans="1:15" ht="13.5" thickBot="1" x14ac:dyDescent="0.25">
      <c r="A23" s="279"/>
      <c r="B23" s="136"/>
      <c r="C23" s="136"/>
      <c r="D23" s="137">
        <f t="shared" ref="D23:D30" si="12">E23+F23</f>
        <v>0</v>
      </c>
      <c r="E23" s="137">
        <f t="shared" ref="E23:F30" si="13">G23+I23+K23+M23</f>
        <v>0</v>
      </c>
      <c r="F23" s="137">
        <f t="shared" si="13"/>
        <v>0</v>
      </c>
      <c r="G23" s="138"/>
      <c r="H23" s="138"/>
      <c r="I23" s="138"/>
      <c r="J23" s="138"/>
      <c r="K23" s="138"/>
      <c r="L23" s="138"/>
      <c r="M23" s="138"/>
      <c r="N23" s="154"/>
      <c r="O23" s="114"/>
    </row>
    <row r="24" spans="1:15" x14ac:dyDescent="0.2">
      <c r="A24" s="274">
        <f>[1]List3!A7</f>
        <v>6012</v>
      </c>
      <c r="B24" s="155" t="str">
        <f>[1]List3!B7</f>
        <v>Náklady řízení přípravy a realizace akce</v>
      </c>
      <c r="C24" s="156"/>
      <c r="D24" s="139">
        <f t="shared" si="12"/>
        <v>0</v>
      </c>
      <c r="E24" s="139">
        <f t="shared" si="13"/>
        <v>0</v>
      </c>
      <c r="F24" s="139">
        <f t="shared" si="13"/>
        <v>0</v>
      </c>
      <c r="G24" s="148">
        <f>SUM(G25:G30)</f>
        <v>0</v>
      </c>
      <c r="H24" s="148">
        <f t="shared" ref="H24:N24" si="14">SUM(H25:H30)</f>
        <v>0</v>
      </c>
      <c r="I24" s="148">
        <f t="shared" si="14"/>
        <v>0</v>
      </c>
      <c r="J24" s="148">
        <f t="shared" si="14"/>
        <v>0</v>
      </c>
      <c r="K24" s="148">
        <f t="shared" si="14"/>
        <v>0</v>
      </c>
      <c r="L24" s="148">
        <f t="shared" si="14"/>
        <v>0</v>
      </c>
      <c r="M24" s="148">
        <f t="shared" si="14"/>
        <v>0</v>
      </c>
      <c r="N24" s="149">
        <f t="shared" si="14"/>
        <v>0</v>
      </c>
      <c r="O24" s="114"/>
    </row>
    <row r="25" spans="1:15" x14ac:dyDescent="0.2">
      <c r="A25" s="275"/>
      <c r="B25" s="104"/>
      <c r="C25" s="104"/>
      <c r="D25" s="111">
        <f t="shared" si="12"/>
        <v>0</v>
      </c>
      <c r="E25" s="111">
        <f t="shared" si="13"/>
        <v>0</v>
      </c>
      <c r="F25" s="111">
        <f t="shared" si="13"/>
        <v>0</v>
      </c>
      <c r="G25" s="116"/>
      <c r="H25" s="116"/>
      <c r="I25" s="116"/>
      <c r="J25" s="116"/>
      <c r="K25" s="116"/>
      <c r="L25" s="116"/>
      <c r="M25" s="116"/>
      <c r="N25" s="150"/>
      <c r="O25" s="114"/>
    </row>
    <row r="26" spans="1:15" x14ac:dyDescent="0.2">
      <c r="A26" s="275"/>
      <c r="B26" s="104"/>
      <c r="C26" s="104"/>
      <c r="D26" s="111">
        <f t="shared" si="12"/>
        <v>0</v>
      </c>
      <c r="E26" s="111">
        <f t="shared" si="13"/>
        <v>0</v>
      </c>
      <c r="F26" s="111">
        <f t="shared" si="13"/>
        <v>0</v>
      </c>
      <c r="G26" s="116"/>
      <c r="H26" s="116"/>
      <c r="I26" s="116"/>
      <c r="J26" s="116"/>
      <c r="K26" s="116"/>
      <c r="L26" s="116"/>
      <c r="M26" s="116"/>
      <c r="N26" s="150"/>
      <c r="O26" s="114"/>
    </row>
    <row r="27" spans="1:15" x14ac:dyDescent="0.2">
      <c r="A27" s="275"/>
      <c r="B27" s="104"/>
      <c r="C27" s="104"/>
      <c r="D27" s="111">
        <f t="shared" si="12"/>
        <v>0</v>
      </c>
      <c r="E27" s="111">
        <f t="shared" si="13"/>
        <v>0</v>
      </c>
      <c r="F27" s="111">
        <f t="shared" si="13"/>
        <v>0</v>
      </c>
      <c r="G27" s="116"/>
      <c r="H27" s="116"/>
      <c r="I27" s="116"/>
      <c r="J27" s="116"/>
      <c r="K27" s="116"/>
      <c r="L27" s="116"/>
      <c r="M27" s="116"/>
      <c r="N27" s="150"/>
      <c r="O27" s="114"/>
    </row>
    <row r="28" spans="1:15" x14ac:dyDescent="0.2">
      <c r="A28" s="275"/>
      <c r="B28" s="104"/>
      <c r="C28" s="116"/>
      <c r="D28" s="111">
        <f t="shared" si="12"/>
        <v>0</v>
      </c>
      <c r="E28" s="111">
        <f t="shared" si="13"/>
        <v>0</v>
      </c>
      <c r="F28" s="111">
        <f t="shared" si="13"/>
        <v>0</v>
      </c>
      <c r="G28" s="116"/>
      <c r="H28" s="116"/>
      <c r="I28" s="116"/>
      <c r="J28" s="116"/>
      <c r="K28" s="116"/>
      <c r="L28" s="116"/>
      <c r="M28" s="116"/>
      <c r="N28" s="150"/>
      <c r="O28" s="114"/>
    </row>
    <row r="29" spans="1:15" x14ac:dyDescent="0.2">
      <c r="A29" s="275"/>
      <c r="B29" s="104"/>
      <c r="C29" s="104"/>
      <c r="D29" s="111">
        <f t="shared" si="12"/>
        <v>0</v>
      </c>
      <c r="E29" s="111">
        <f>G29+I29+K29+M29</f>
        <v>0</v>
      </c>
      <c r="F29" s="111">
        <f t="shared" si="13"/>
        <v>0</v>
      </c>
      <c r="G29" s="116"/>
      <c r="H29" s="116"/>
      <c r="I29" s="116"/>
      <c r="J29" s="116"/>
      <c r="K29" s="116"/>
      <c r="L29" s="116"/>
      <c r="M29" s="116"/>
      <c r="N29" s="150"/>
      <c r="O29" s="114"/>
    </row>
    <row r="30" spans="1:15" ht="13.5" thickBot="1" x14ac:dyDescent="0.25">
      <c r="A30" s="276"/>
      <c r="B30" s="151"/>
      <c r="C30" s="151"/>
      <c r="D30" s="145">
        <f t="shared" si="12"/>
        <v>0</v>
      </c>
      <c r="E30" s="145">
        <f>G30+I30+K30+M30</f>
        <v>0</v>
      </c>
      <c r="F30" s="145">
        <f t="shared" si="13"/>
        <v>0</v>
      </c>
      <c r="G30" s="152"/>
      <c r="H30" s="152"/>
      <c r="I30" s="152"/>
      <c r="J30" s="152"/>
      <c r="K30" s="152"/>
      <c r="L30" s="152"/>
      <c r="M30" s="152"/>
      <c r="N30" s="153"/>
      <c r="O30" s="114"/>
    </row>
    <row r="31" spans="1:15" x14ac:dyDescent="0.2">
      <c r="A31" s="269">
        <f>[1]List3!A8</f>
        <v>5014</v>
      </c>
      <c r="B31" s="272" t="str">
        <f>[1]List3!B8</f>
        <v>Náklady inženýrské činnosti projektu</v>
      </c>
      <c r="C31" s="273"/>
      <c r="D31" s="139">
        <f>E31+F31</f>
        <v>0</v>
      </c>
      <c r="E31" s="139">
        <f>G31+I31+K31+M31</f>
        <v>0</v>
      </c>
      <c r="F31" s="139">
        <f>H31+J31+L31+N31</f>
        <v>0</v>
      </c>
      <c r="G31" s="140">
        <f>G32+G33</f>
        <v>0</v>
      </c>
      <c r="H31" s="140">
        <f t="shared" ref="H31:N31" si="15">H32+H33</f>
        <v>0</v>
      </c>
      <c r="I31" s="140">
        <f t="shared" si="15"/>
        <v>0</v>
      </c>
      <c r="J31" s="140">
        <f t="shared" si="15"/>
        <v>0</v>
      </c>
      <c r="K31" s="140">
        <f t="shared" si="15"/>
        <v>0</v>
      </c>
      <c r="L31" s="140">
        <f t="shared" si="15"/>
        <v>0</v>
      </c>
      <c r="M31" s="140">
        <f t="shared" si="15"/>
        <v>0</v>
      </c>
      <c r="N31" s="141">
        <f t="shared" si="15"/>
        <v>0</v>
      </c>
      <c r="O31" s="114"/>
    </row>
    <row r="32" spans="1:15" x14ac:dyDescent="0.2">
      <c r="A32" s="270"/>
      <c r="B32" s="110" t="s">
        <v>106</v>
      </c>
      <c r="C32" s="110"/>
      <c r="D32" s="111">
        <f t="shared" ref="D32:D37" si="16">E32+F32</f>
        <v>0</v>
      </c>
      <c r="E32" s="111">
        <f t="shared" ref="E32:F37" si="17">G32+I32+K32+M32</f>
        <v>0</v>
      </c>
      <c r="F32" s="111">
        <f t="shared" si="17"/>
        <v>0</v>
      </c>
      <c r="G32" s="113"/>
      <c r="H32" s="113"/>
      <c r="I32" s="113"/>
      <c r="J32" s="113"/>
      <c r="K32" s="113"/>
      <c r="L32" s="113"/>
      <c r="M32" s="113"/>
      <c r="N32" s="142"/>
      <c r="O32" s="114"/>
    </row>
    <row r="33" spans="1:15" ht="13.5" thickBot="1" x14ac:dyDescent="0.25">
      <c r="A33" s="271"/>
      <c r="B33" s="144"/>
      <c r="C33" s="144"/>
      <c r="D33" s="145">
        <f t="shared" si="16"/>
        <v>0</v>
      </c>
      <c r="E33" s="145">
        <f t="shared" si="17"/>
        <v>0</v>
      </c>
      <c r="F33" s="145">
        <f t="shared" si="17"/>
        <v>0</v>
      </c>
      <c r="G33" s="146"/>
      <c r="H33" s="146"/>
      <c r="I33" s="146"/>
      <c r="J33" s="146"/>
      <c r="K33" s="146"/>
      <c r="L33" s="146"/>
      <c r="M33" s="146"/>
      <c r="N33" s="147"/>
      <c r="O33" s="114"/>
    </row>
    <row r="34" spans="1:15" x14ac:dyDescent="0.2">
      <c r="A34" s="274">
        <f>[1]List3!A9</f>
        <v>6014</v>
      </c>
      <c r="B34" s="155" t="str">
        <f>[1]List3!B9</f>
        <v>Náklady inženýrské činnosti projektu</v>
      </c>
      <c r="C34" s="156"/>
      <c r="D34" s="139">
        <f t="shared" si="16"/>
        <v>0</v>
      </c>
      <c r="E34" s="139">
        <f t="shared" si="17"/>
        <v>0</v>
      </c>
      <c r="F34" s="139">
        <f t="shared" si="17"/>
        <v>0</v>
      </c>
      <c r="G34" s="148">
        <f>G35+G36+G37</f>
        <v>0</v>
      </c>
      <c r="H34" s="148">
        <f t="shared" ref="H34:N34" si="18">H35+H36+H37</f>
        <v>0</v>
      </c>
      <c r="I34" s="148">
        <f t="shared" si="18"/>
        <v>0</v>
      </c>
      <c r="J34" s="148">
        <f t="shared" si="18"/>
        <v>0</v>
      </c>
      <c r="K34" s="148">
        <f t="shared" si="18"/>
        <v>0</v>
      </c>
      <c r="L34" s="148">
        <f t="shared" si="18"/>
        <v>0</v>
      </c>
      <c r="M34" s="148">
        <f t="shared" si="18"/>
        <v>0</v>
      </c>
      <c r="N34" s="149">
        <f t="shared" si="18"/>
        <v>0</v>
      </c>
      <c r="O34" s="114"/>
    </row>
    <row r="35" spans="1:15" x14ac:dyDescent="0.2">
      <c r="A35" s="275"/>
      <c r="B35" s="104"/>
      <c r="C35" s="104"/>
      <c r="D35" s="111">
        <f t="shared" si="16"/>
        <v>0</v>
      </c>
      <c r="E35" s="111">
        <f t="shared" si="17"/>
        <v>0</v>
      </c>
      <c r="F35" s="111">
        <f t="shared" si="17"/>
        <v>0</v>
      </c>
      <c r="G35" s="116"/>
      <c r="H35" s="116"/>
      <c r="I35" s="116"/>
      <c r="J35" s="116"/>
      <c r="K35" s="116"/>
      <c r="L35" s="116"/>
      <c r="M35" s="116"/>
      <c r="N35" s="150"/>
      <c r="O35" s="114"/>
    </row>
    <row r="36" spans="1:15" x14ac:dyDescent="0.2">
      <c r="A36" s="275"/>
      <c r="B36" s="104"/>
      <c r="C36" s="104"/>
      <c r="D36" s="111">
        <f t="shared" si="16"/>
        <v>0</v>
      </c>
      <c r="E36" s="111">
        <f t="shared" si="17"/>
        <v>0</v>
      </c>
      <c r="F36" s="111">
        <f t="shared" si="17"/>
        <v>0</v>
      </c>
      <c r="G36" s="116"/>
      <c r="H36" s="116"/>
      <c r="I36" s="116"/>
      <c r="J36" s="116"/>
      <c r="K36" s="116"/>
      <c r="L36" s="116"/>
      <c r="M36" s="116"/>
      <c r="N36" s="150"/>
      <c r="O36" s="114"/>
    </row>
    <row r="37" spans="1:15" ht="13.5" thickBot="1" x14ac:dyDescent="0.25">
      <c r="A37" s="276"/>
      <c r="B37" s="151"/>
      <c r="C37" s="151"/>
      <c r="D37" s="145">
        <f t="shared" si="16"/>
        <v>0</v>
      </c>
      <c r="E37" s="145">
        <f t="shared" si="17"/>
        <v>0</v>
      </c>
      <c r="F37" s="145">
        <f t="shared" si="17"/>
        <v>0</v>
      </c>
      <c r="G37" s="152"/>
      <c r="H37" s="152"/>
      <c r="I37" s="152"/>
      <c r="J37" s="152"/>
      <c r="K37" s="152"/>
      <c r="L37" s="152"/>
      <c r="M37" s="152"/>
      <c r="N37" s="153"/>
      <c r="O37" s="114"/>
    </row>
    <row r="38" spans="1:15" x14ac:dyDescent="0.2">
      <c r="A38" s="269">
        <f>[1]List3!A10</f>
        <v>5019</v>
      </c>
      <c r="B38" s="278" t="str">
        <f>[1]List3!B10</f>
        <v xml:space="preserve"> Jiné náklady přípravy a zabezpečení akce</v>
      </c>
      <c r="C38" s="278"/>
      <c r="D38" s="139">
        <f>E38+F38</f>
        <v>0</v>
      </c>
      <c r="E38" s="139">
        <f>G38+I38+K38+M38</f>
        <v>0</v>
      </c>
      <c r="F38" s="139">
        <f>H38+J38+L38+N38</f>
        <v>0</v>
      </c>
      <c r="G38" s="140">
        <f>G39+G40</f>
        <v>0</v>
      </c>
      <c r="H38" s="140">
        <f t="shared" ref="H38:N38" si="19">H39+H40</f>
        <v>0</v>
      </c>
      <c r="I38" s="140">
        <f t="shared" si="19"/>
        <v>0</v>
      </c>
      <c r="J38" s="140">
        <f t="shared" si="19"/>
        <v>0</v>
      </c>
      <c r="K38" s="140">
        <f t="shared" si="19"/>
        <v>0</v>
      </c>
      <c r="L38" s="140">
        <f t="shared" si="19"/>
        <v>0</v>
      </c>
      <c r="M38" s="140">
        <f t="shared" si="19"/>
        <v>0</v>
      </c>
      <c r="N38" s="141">
        <f t="shared" si="19"/>
        <v>0</v>
      </c>
      <c r="O38" s="114"/>
    </row>
    <row r="39" spans="1:15" x14ac:dyDescent="0.2">
      <c r="A39" s="270"/>
      <c r="B39" s="110"/>
      <c r="C39" s="110"/>
      <c r="D39" s="111">
        <f t="shared" ref="D39:D45" si="20">E39+F39</f>
        <v>0</v>
      </c>
      <c r="E39" s="111">
        <f t="shared" ref="E39:F45" si="21">G39+I39+K39+M39</f>
        <v>0</v>
      </c>
      <c r="F39" s="111">
        <f t="shared" si="21"/>
        <v>0</v>
      </c>
      <c r="G39" s="113"/>
      <c r="H39" s="113"/>
      <c r="I39" s="113"/>
      <c r="J39" s="113"/>
      <c r="K39" s="113"/>
      <c r="L39" s="113"/>
      <c r="M39" s="113"/>
      <c r="N39" s="142"/>
      <c r="O39" s="114"/>
    </row>
    <row r="40" spans="1:15" ht="13.5" thickBot="1" x14ac:dyDescent="0.25">
      <c r="A40" s="279"/>
      <c r="B40" s="136"/>
      <c r="C40" s="136"/>
      <c r="D40" s="137">
        <f t="shared" si="20"/>
        <v>0</v>
      </c>
      <c r="E40" s="137">
        <f t="shared" si="21"/>
        <v>0</v>
      </c>
      <c r="F40" s="137">
        <f t="shared" si="21"/>
        <v>0</v>
      </c>
      <c r="G40" s="138"/>
      <c r="H40" s="138"/>
      <c r="I40" s="138"/>
      <c r="J40" s="138"/>
      <c r="K40" s="138"/>
      <c r="L40" s="138"/>
      <c r="M40" s="138"/>
      <c r="N40" s="154"/>
      <c r="O40" s="114"/>
    </row>
    <row r="41" spans="1:15" x14ac:dyDescent="0.2">
      <c r="A41" s="274">
        <f>[1]List3!A11</f>
        <v>6019</v>
      </c>
      <c r="B41" s="277" t="str">
        <f>[1]List3!B11</f>
        <v>Jiné náklady přípravy a zabezpečení akce</v>
      </c>
      <c r="C41" s="277"/>
      <c r="D41" s="139">
        <f t="shared" si="20"/>
        <v>0</v>
      </c>
      <c r="E41" s="139">
        <f t="shared" si="21"/>
        <v>0</v>
      </c>
      <c r="F41" s="139">
        <f t="shared" si="21"/>
        <v>0</v>
      </c>
      <c r="G41" s="148">
        <f>SUM(G42:G45)</f>
        <v>0</v>
      </c>
      <c r="H41" s="148">
        <f t="shared" ref="H41:N41" si="22">SUM(H42:H45)</f>
        <v>0</v>
      </c>
      <c r="I41" s="148">
        <f>SUM(I42:I45)</f>
        <v>0</v>
      </c>
      <c r="J41" s="148">
        <f t="shared" si="22"/>
        <v>0</v>
      </c>
      <c r="K41" s="148">
        <f t="shared" si="22"/>
        <v>0</v>
      </c>
      <c r="L41" s="148">
        <f t="shared" si="22"/>
        <v>0</v>
      </c>
      <c r="M41" s="148">
        <f t="shared" si="22"/>
        <v>0</v>
      </c>
      <c r="N41" s="149">
        <f t="shared" si="22"/>
        <v>0</v>
      </c>
      <c r="O41" s="114"/>
    </row>
    <row r="42" spans="1:15" x14ac:dyDescent="0.2">
      <c r="A42" s="275"/>
      <c r="B42" s="104"/>
      <c r="C42" s="104"/>
      <c r="D42" s="111">
        <f t="shared" si="20"/>
        <v>0</v>
      </c>
      <c r="E42" s="111">
        <f t="shared" si="21"/>
        <v>0</v>
      </c>
      <c r="F42" s="111">
        <f t="shared" si="21"/>
        <v>0</v>
      </c>
      <c r="G42" s="116"/>
      <c r="H42" s="116"/>
      <c r="I42" s="116"/>
      <c r="J42" s="116"/>
      <c r="K42" s="116"/>
      <c r="L42" s="116"/>
      <c r="M42" s="116"/>
      <c r="N42" s="150"/>
      <c r="O42" s="114"/>
    </row>
    <row r="43" spans="1:15" x14ac:dyDescent="0.2">
      <c r="A43" s="275"/>
      <c r="B43" s="118"/>
      <c r="C43" s="118"/>
      <c r="D43" s="111">
        <f t="shared" si="20"/>
        <v>0</v>
      </c>
      <c r="E43" s="111">
        <f t="shared" si="21"/>
        <v>0</v>
      </c>
      <c r="F43" s="111">
        <f t="shared" si="21"/>
        <v>0</v>
      </c>
      <c r="G43" s="119"/>
      <c r="H43" s="119"/>
      <c r="I43" s="116"/>
      <c r="J43" s="116"/>
      <c r="K43" s="116"/>
      <c r="L43" s="116"/>
      <c r="M43" s="116"/>
      <c r="N43" s="150"/>
      <c r="O43" s="114"/>
    </row>
    <row r="44" spans="1:15" x14ac:dyDescent="0.2">
      <c r="A44" s="275"/>
      <c r="B44" s="104"/>
      <c r="C44" s="104"/>
      <c r="D44" s="111">
        <f t="shared" si="20"/>
        <v>0</v>
      </c>
      <c r="E44" s="111">
        <f t="shared" si="21"/>
        <v>0</v>
      </c>
      <c r="F44" s="111">
        <f t="shared" si="21"/>
        <v>0</v>
      </c>
      <c r="G44" s="116"/>
      <c r="H44" s="116"/>
      <c r="I44" s="116"/>
      <c r="J44" s="116"/>
      <c r="K44" s="116"/>
      <c r="L44" s="116"/>
      <c r="M44" s="116"/>
      <c r="N44" s="150"/>
      <c r="O44" s="114"/>
    </row>
    <row r="45" spans="1:15" ht="13.5" thickBot="1" x14ac:dyDescent="0.25">
      <c r="A45" s="276"/>
      <c r="B45" s="151"/>
      <c r="C45" s="151"/>
      <c r="D45" s="145">
        <f t="shared" si="20"/>
        <v>0</v>
      </c>
      <c r="E45" s="145">
        <f>G45+I45+K45+M45</f>
        <v>0</v>
      </c>
      <c r="F45" s="145">
        <f t="shared" si="21"/>
        <v>0</v>
      </c>
      <c r="G45" s="152"/>
      <c r="H45" s="152"/>
      <c r="I45" s="152"/>
      <c r="J45" s="152"/>
      <c r="K45" s="152"/>
      <c r="L45" s="152"/>
      <c r="M45" s="152"/>
      <c r="N45" s="153"/>
      <c r="O45" s="114"/>
    </row>
    <row r="46" spans="1:15" x14ac:dyDescent="0.2">
      <c r="A46" s="269">
        <f>[1]List3!A13</f>
        <v>5090</v>
      </c>
      <c r="B46" s="278" t="str">
        <f>[1]List3!B13</f>
        <v>Náklady pořízení stavebních objektů</v>
      </c>
      <c r="C46" s="278"/>
      <c r="D46" s="139">
        <f>E46+F46</f>
        <v>0</v>
      </c>
      <c r="E46" s="139">
        <f>G46+I46+K46+M46</f>
        <v>0</v>
      </c>
      <c r="F46" s="139">
        <f>H46+J46+L46+N46</f>
        <v>0</v>
      </c>
      <c r="G46" s="140">
        <f>G47+G48</f>
        <v>0</v>
      </c>
      <c r="H46" s="140">
        <f t="shared" ref="H46:N46" si="23">H47+H48</f>
        <v>0</v>
      </c>
      <c r="I46" s="140">
        <f t="shared" si="23"/>
        <v>0</v>
      </c>
      <c r="J46" s="140">
        <f t="shared" si="23"/>
        <v>0</v>
      </c>
      <c r="K46" s="140">
        <f t="shared" si="23"/>
        <v>0</v>
      </c>
      <c r="L46" s="140">
        <f t="shared" si="23"/>
        <v>0</v>
      </c>
      <c r="M46" s="140">
        <f t="shared" si="23"/>
        <v>0</v>
      </c>
      <c r="N46" s="141">
        <f t="shared" si="23"/>
        <v>0</v>
      </c>
      <c r="O46" s="114"/>
    </row>
    <row r="47" spans="1:15" x14ac:dyDescent="0.2">
      <c r="A47" s="270"/>
      <c r="B47" s="110"/>
      <c r="C47" s="110"/>
      <c r="D47" s="111">
        <f t="shared" ref="D47:D57" si="24">E47+F47</f>
        <v>0</v>
      </c>
      <c r="E47" s="111">
        <f t="shared" ref="E47:F57" si="25">G47+I47+K47+M47</f>
        <v>0</v>
      </c>
      <c r="F47" s="111">
        <f t="shared" si="25"/>
        <v>0</v>
      </c>
      <c r="G47" s="113"/>
      <c r="H47" s="113"/>
      <c r="I47" s="113"/>
      <c r="J47" s="113"/>
      <c r="K47" s="113"/>
      <c r="L47" s="113"/>
      <c r="M47" s="113"/>
      <c r="N47" s="142"/>
      <c r="O47" s="114"/>
    </row>
    <row r="48" spans="1:15" ht="13.5" thickBot="1" x14ac:dyDescent="0.25">
      <c r="A48" s="271"/>
      <c r="B48" s="144"/>
      <c r="C48" s="144"/>
      <c r="D48" s="145">
        <f t="shared" si="24"/>
        <v>0</v>
      </c>
      <c r="E48" s="145">
        <f t="shared" si="25"/>
        <v>0</v>
      </c>
      <c r="F48" s="145">
        <f t="shared" si="25"/>
        <v>0</v>
      </c>
      <c r="G48" s="146"/>
      <c r="H48" s="146"/>
      <c r="I48" s="146"/>
      <c r="J48" s="146"/>
      <c r="K48" s="146"/>
      <c r="L48" s="146"/>
      <c r="M48" s="146"/>
      <c r="N48" s="147"/>
      <c r="O48" s="114"/>
    </row>
    <row r="49" spans="1:15" x14ac:dyDescent="0.2">
      <c r="A49" s="274">
        <f>[1]List3!A14</f>
        <v>6090</v>
      </c>
      <c r="B49" s="155" t="str">
        <f>[1]List3!B14</f>
        <v>Náklady pořízení stavebních objektů</v>
      </c>
      <c r="C49" s="156"/>
      <c r="D49" s="139">
        <f t="shared" si="24"/>
        <v>0</v>
      </c>
      <c r="E49" s="139">
        <f t="shared" si="25"/>
        <v>0</v>
      </c>
      <c r="F49" s="139">
        <f t="shared" si="25"/>
        <v>0</v>
      </c>
      <c r="G49" s="148">
        <f>SUM(G50:G57)</f>
        <v>0</v>
      </c>
      <c r="H49" s="148">
        <f t="shared" ref="H49:N49" si="26">SUM(H50:H57)</f>
        <v>0</v>
      </c>
      <c r="I49" s="148">
        <f t="shared" si="26"/>
        <v>0</v>
      </c>
      <c r="J49" s="148">
        <f t="shared" si="26"/>
        <v>0</v>
      </c>
      <c r="K49" s="148">
        <f t="shared" si="26"/>
        <v>0</v>
      </c>
      <c r="L49" s="148">
        <f t="shared" si="26"/>
        <v>0</v>
      </c>
      <c r="M49" s="148">
        <f t="shared" si="26"/>
        <v>0</v>
      </c>
      <c r="N49" s="149">
        <f t="shared" si="26"/>
        <v>0</v>
      </c>
      <c r="O49" s="114"/>
    </row>
    <row r="50" spans="1:15" x14ac:dyDescent="0.2">
      <c r="A50" s="275"/>
      <c r="B50" s="104"/>
      <c r="C50" s="104"/>
      <c r="D50" s="111">
        <f t="shared" si="24"/>
        <v>0</v>
      </c>
      <c r="E50" s="111">
        <f t="shared" si="25"/>
        <v>0</v>
      </c>
      <c r="F50" s="111">
        <f t="shared" si="25"/>
        <v>0</v>
      </c>
      <c r="G50" s="116"/>
      <c r="H50" s="116"/>
      <c r="I50" s="116"/>
      <c r="J50" s="116"/>
      <c r="K50" s="116"/>
      <c r="L50" s="116"/>
      <c r="M50" s="116"/>
      <c r="N50" s="150"/>
      <c r="O50" s="114"/>
    </row>
    <row r="51" spans="1:15" x14ac:dyDescent="0.2">
      <c r="A51" s="275"/>
      <c r="B51" s="104"/>
      <c r="C51" s="104"/>
      <c r="D51" s="111">
        <f t="shared" si="24"/>
        <v>0</v>
      </c>
      <c r="E51" s="111">
        <f t="shared" si="25"/>
        <v>0</v>
      </c>
      <c r="F51" s="111">
        <f t="shared" si="25"/>
        <v>0</v>
      </c>
      <c r="G51" s="116"/>
      <c r="H51" s="116"/>
      <c r="I51" s="116"/>
      <c r="J51" s="116"/>
      <c r="K51" s="116"/>
      <c r="L51" s="116"/>
      <c r="M51" s="116"/>
      <c r="N51" s="150"/>
      <c r="O51" s="114"/>
    </row>
    <row r="52" spans="1:15" x14ac:dyDescent="0.2">
      <c r="A52" s="275"/>
      <c r="B52" s="104"/>
      <c r="C52" s="104"/>
      <c r="D52" s="111">
        <f t="shared" si="24"/>
        <v>0</v>
      </c>
      <c r="E52" s="111">
        <f t="shared" si="25"/>
        <v>0</v>
      </c>
      <c r="F52" s="111">
        <f t="shared" si="25"/>
        <v>0</v>
      </c>
      <c r="G52" s="116"/>
      <c r="H52" s="116"/>
      <c r="I52" s="116"/>
      <c r="J52" s="116"/>
      <c r="K52" s="116"/>
      <c r="L52" s="116"/>
      <c r="M52" s="116"/>
      <c r="N52" s="150"/>
      <c r="O52" s="114"/>
    </row>
    <row r="53" spans="1:15" x14ac:dyDescent="0.2">
      <c r="A53" s="275"/>
      <c r="B53" s="104"/>
      <c r="C53" s="104"/>
      <c r="D53" s="111">
        <f t="shared" si="24"/>
        <v>0</v>
      </c>
      <c r="E53" s="111">
        <f t="shared" si="25"/>
        <v>0</v>
      </c>
      <c r="F53" s="111">
        <f t="shared" si="25"/>
        <v>0</v>
      </c>
      <c r="G53" s="116"/>
      <c r="H53" s="116"/>
      <c r="I53" s="116"/>
      <c r="J53" s="116"/>
      <c r="K53" s="116"/>
      <c r="L53" s="116"/>
      <c r="M53" s="116"/>
      <c r="N53" s="150"/>
      <c r="O53" s="114"/>
    </row>
    <row r="54" spans="1:15" x14ac:dyDescent="0.2">
      <c r="A54" s="275"/>
      <c r="B54" s="104"/>
      <c r="C54" s="104"/>
      <c r="D54" s="111">
        <f t="shared" si="24"/>
        <v>0</v>
      </c>
      <c r="E54" s="111">
        <f t="shared" si="25"/>
        <v>0</v>
      </c>
      <c r="F54" s="111">
        <f t="shared" si="25"/>
        <v>0</v>
      </c>
      <c r="G54" s="116"/>
      <c r="H54" s="116"/>
      <c r="I54" s="116"/>
      <c r="J54" s="116"/>
      <c r="K54" s="116"/>
      <c r="L54" s="116"/>
      <c r="M54" s="116"/>
      <c r="N54" s="150"/>
      <c r="O54" s="114"/>
    </row>
    <row r="55" spans="1:15" x14ac:dyDescent="0.2">
      <c r="A55" s="275"/>
      <c r="B55" s="104"/>
      <c r="C55" s="104"/>
      <c r="D55" s="111">
        <f t="shared" si="24"/>
        <v>0</v>
      </c>
      <c r="E55" s="111">
        <f t="shared" si="25"/>
        <v>0</v>
      </c>
      <c r="F55" s="111">
        <f t="shared" si="25"/>
        <v>0</v>
      </c>
      <c r="G55" s="116"/>
      <c r="H55" s="116"/>
      <c r="I55" s="116"/>
      <c r="J55" s="116"/>
      <c r="K55" s="116"/>
      <c r="L55" s="116"/>
      <c r="M55" s="116"/>
      <c r="N55" s="150"/>
      <c r="O55" s="114"/>
    </row>
    <row r="56" spans="1:15" x14ac:dyDescent="0.2">
      <c r="A56" s="275"/>
      <c r="B56" s="104"/>
      <c r="C56" s="104"/>
      <c r="D56" s="111">
        <f t="shared" si="24"/>
        <v>0</v>
      </c>
      <c r="E56" s="111">
        <f>G56+I56+K56+M56</f>
        <v>0</v>
      </c>
      <c r="F56" s="111">
        <f t="shared" si="25"/>
        <v>0</v>
      </c>
      <c r="G56" s="116"/>
      <c r="H56" s="116"/>
      <c r="I56" s="116"/>
      <c r="J56" s="116"/>
      <c r="K56" s="116"/>
      <c r="L56" s="116"/>
      <c r="M56" s="116"/>
      <c r="N56" s="150"/>
      <c r="O56" s="114"/>
    </row>
    <row r="57" spans="1:15" ht="13.5" thickBot="1" x14ac:dyDescent="0.25">
      <c r="A57" s="276"/>
      <c r="B57" s="151"/>
      <c r="C57" s="151"/>
      <c r="D57" s="145">
        <f t="shared" si="24"/>
        <v>0</v>
      </c>
      <c r="E57" s="145">
        <f>G57+I57+K57+M57</f>
        <v>0</v>
      </c>
      <c r="F57" s="145">
        <f t="shared" si="25"/>
        <v>0</v>
      </c>
      <c r="G57" s="152"/>
      <c r="H57" s="152"/>
      <c r="I57" s="152"/>
      <c r="J57" s="152"/>
      <c r="K57" s="152"/>
      <c r="L57" s="152"/>
      <c r="M57" s="152"/>
      <c r="N57" s="153"/>
      <c r="O57" s="114"/>
    </row>
    <row r="58" spans="1:15" x14ac:dyDescent="0.2">
      <c r="A58" s="290">
        <v>6096</v>
      </c>
      <c r="B58" s="155" t="s">
        <v>158</v>
      </c>
      <c r="C58" s="155"/>
      <c r="D58" s="139">
        <f>E58+F58</f>
        <v>0</v>
      </c>
      <c r="E58" s="139">
        <f>G58+I58+K58+M58</f>
        <v>0</v>
      </c>
      <c r="F58" s="139">
        <f>H58+J58+L58+N58</f>
        <v>0</v>
      </c>
      <c r="G58" s="148">
        <f>SUM(G59:G60)</f>
        <v>0</v>
      </c>
      <c r="H58" s="148">
        <f t="shared" ref="H58" si="27">SUM(H59:H60)</f>
        <v>0</v>
      </c>
      <c r="I58" s="148">
        <f t="shared" ref="I58" si="28">SUM(I59:I60)</f>
        <v>0</v>
      </c>
      <c r="J58" s="148">
        <f t="shared" ref="J58" si="29">SUM(J59:J60)</f>
        <v>0</v>
      </c>
      <c r="K58" s="148">
        <f t="shared" ref="K58" si="30">SUM(K59:K60)</f>
        <v>0</v>
      </c>
      <c r="L58" s="148">
        <f t="shared" ref="L58" si="31">SUM(L59:L60)</f>
        <v>0</v>
      </c>
      <c r="M58" s="148">
        <f t="shared" ref="M58" si="32">SUM(M59:M60)</f>
        <v>0</v>
      </c>
      <c r="N58" s="149">
        <f t="shared" ref="N58" si="33">SUM(N59:N60)</f>
        <v>0</v>
      </c>
      <c r="O58" s="114"/>
    </row>
    <row r="59" spans="1:15" x14ac:dyDescent="0.2">
      <c r="A59" s="291"/>
      <c r="B59" s="104" t="s">
        <v>157</v>
      </c>
      <c r="C59" s="104"/>
      <c r="D59" s="111">
        <f t="shared" ref="D59:D60" si="34">E59+F59</f>
        <v>0</v>
      </c>
      <c r="E59" s="111">
        <f t="shared" ref="E59:E60" si="35">G59+I59+K59+M59</f>
        <v>0</v>
      </c>
      <c r="F59" s="111">
        <f t="shared" ref="F59:F60" si="36">H59+J59+L59+N59</f>
        <v>0</v>
      </c>
      <c r="G59" s="116"/>
      <c r="H59" s="116"/>
      <c r="I59" s="116"/>
      <c r="J59" s="116"/>
      <c r="K59" s="116"/>
      <c r="L59" s="116"/>
      <c r="M59" s="116"/>
      <c r="N59" s="150"/>
      <c r="O59" s="114"/>
    </row>
    <row r="60" spans="1:15" ht="13.5" thickBot="1" x14ac:dyDescent="0.25">
      <c r="A60" s="292"/>
      <c r="B60" s="151"/>
      <c r="C60" s="151"/>
      <c r="D60" s="145">
        <f t="shared" si="34"/>
        <v>0</v>
      </c>
      <c r="E60" s="145">
        <f t="shared" si="35"/>
        <v>0</v>
      </c>
      <c r="F60" s="145">
        <f t="shared" si="36"/>
        <v>0</v>
      </c>
      <c r="G60" s="152"/>
      <c r="H60" s="152"/>
      <c r="I60" s="152"/>
      <c r="J60" s="152"/>
      <c r="K60" s="152"/>
      <c r="L60" s="152"/>
      <c r="M60" s="152"/>
      <c r="N60" s="153"/>
      <c r="O60" s="114"/>
    </row>
    <row r="61" spans="1:15" x14ac:dyDescent="0.2">
      <c r="A61" s="269">
        <f>[1]List3!A15</f>
        <v>5091</v>
      </c>
      <c r="B61" s="278" t="str">
        <f>[1]List3!B15</f>
        <v>Náklady obnovy stavebních objektů</v>
      </c>
      <c r="C61" s="278"/>
      <c r="D61" s="139">
        <f>E61+F61</f>
        <v>0</v>
      </c>
      <c r="E61" s="139">
        <f>G61+I61+K61+M61</f>
        <v>0</v>
      </c>
      <c r="F61" s="139">
        <f>H61+J61+L61+N61</f>
        <v>0</v>
      </c>
      <c r="G61" s="140">
        <f>G62+G63</f>
        <v>0</v>
      </c>
      <c r="H61" s="140">
        <f t="shared" ref="H61:N61" si="37">H62+H63</f>
        <v>0</v>
      </c>
      <c r="I61" s="140">
        <f t="shared" si="37"/>
        <v>0</v>
      </c>
      <c r="J61" s="140">
        <f t="shared" si="37"/>
        <v>0</v>
      </c>
      <c r="K61" s="140">
        <f t="shared" si="37"/>
        <v>0</v>
      </c>
      <c r="L61" s="140">
        <f t="shared" si="37"/>
        <v>0</v>
      </c>
      <c r="M61" s="140">
        <f t="shared" si="37"/>
        <v>0</v>
      </c>
      <c r="N61" s="141">
        <f t="shared" si="37"/>
        <v>0</v>
      </c>
      <c r="O61" s="114"/>
    </row>
    <row r="62" spans="1:15" x14ac:dyDescent="0.2">
      <c r="A62" s="270"/>
      <c r="B62" s="120" t="s">
        <v>106</v>
      </c>
      <c r="C62" s="120"/>
      <c r="D62" s="111">
        <f t="shared" ref="D62:D72" si="38">E62+F62</f>
        <v>0</v>
      </c>
      <c r="E62" s="111">
        <f t="shared" ref="E62:F72" si="39">G62+I62+K62+M62</f>
        <v>0</v>
      </c>
      <c r="F62" s="111">
        <f t="shared" si="39"/>
        <v>0</v>
      </c>
      <c r="G62" s="121"/>
      <c r="H62" s="121"/>
      <c r="I62" s="121"/>
      <c r="J62" s="121"/>
      <c r="K62" s="121"/>
      <c r="L62" s="121"/>
      <c r="M62" s="121"/>
      <c r="N62" s="157"/>
      <c r="O62" s="114"/>
    </row>
    <row r="63" spans="1:15" ht="13.5" thickBot="1" x14ac:dyDescent="0.25">
      <c r="A63" s="279"/>
      <c r="B63" s="161"/>
      <c r="C63" s="161"/>
      <c r="D63" s="137">
        <f t="shared" si="38"/>
        <v>0</v>
      </c>
      <c r="E63" s="137">
        <f t="shared" si="39"/>
        <v>0</v>
      </c>
      <c r="F63" s="137">
        <f t="shared" si="39"/>
        <v>0</v>
      </c>
      <c r="G63" s="162"/>
      <c r="H63" s="162"/>
      <c r="I63" s="162"/>
      <c r="J63" s="162"/>
      <c r="K63" s="162"/>
      <c r="L63" s="162"/>
      <c r="M63" s="162"/>
      <c r="N63" s="163"/>
      <c r="O63" s="114"/>
    </row>
    <row r="64" spans="1:15" x14ac:dyDescent="0.2">
      <c r="A64" s="274">
        <f>[1]List3!A16</f>
        <v>6091</v>
      </c>
      <c r="B64" s="188" t="str">
        <f>[1]List3!B16</f>
        <v>Náklady obnovy stavebních objektů</v>
      </c>
      <c r="C64" s="156"/>
      <c r="D64" s="139">
        <f t="shared" si="38"/>
        <v>0</v>
      </c>
      <c r="E64" s="139">
        <f t="shared" si="39"/>
        <v>0</v>
      </c>
      <c r="F64" s="139">
        <f t="shared" si="39"/>
        <v>0</v>
      </c>
      <c r="G64" s="148">
        <f>SUM(G65:G72)</f>
        <v>0</v>
      </c>
      <c r="H64" s="148">
        <f t="shared" ref="H64:N64" si="40">SUM(H65:H72)</f>
        <v>0</v>
      </c>
      <c r="I64" s="148">
        <f t="shared" si="40"/>
        <v>0</v>
      </c>
      <c r="J64" s="148">
        <f t="shared" si="40"/>
        <v>0</v>
      </c>
      <c r="K64" s="148">
        <f t="shared" si="40"/>
        <v>0</v>
      </c>
      <c r="L64" s="148">
        <f t="shared" si="40"/>
        <v>0</v>
      </c>
      <c r="M64" s="148">
        <f t="shared" si="40"/>
        <v>0</v>
      </c>
      <c r="N64" s="149">
        <f t="shared" si="40"/>
        <v>0</v>
      </c>
      <c r="O64" s="114"/>
    </row>
    <row r="65" spans="1:18" x14ac:dyDescent="0.2">
      <c r="A65" s="275"/>
      <c r="B65" s="104"/>
      <c r="C65" s="104"/>
      <c r="D65" s="111">
        <f t="shared" si="38"/>
        <v>0</v>
      </c>
      <c r="E65" s="111">
        <f t="shared" si="39"/>
        <v>0</v>
      </c>
      <c r="F65" s="111">
        <f t="shared" si="39"/>
        <v>0</v>
      </c>
      <c r="G65" s="116"/>
      <c r="H65" s="116"/>
      <c r="I65" s="116"/>
      <c r="J65" s="116"/>
      <c r="K65" s="116"/>
      <c r="L65" s="116"/>
      <c r="M65" s="116"/>
      <c r="N65" s="150"/>
      <c r="O65" s="114"/>
    </row>
    <row r="66" spans="1:18" x14ac:dyDescent="0.2">
      <c r="A66" s="275"/>
      <c r="B66" s="104"/>
      <c r="C66" s="104"/>
      <c r="D66" s="111">
        <f t="shared" si="38"/>
        <v>0</v>
      </c>
      <c r="E66" s="111">
        <f t="shared" si="39"/>
        <v>0</v>
      </c>
      <c r="F66" s="111">
        <f t="shared" si="39"/>
        <v>0</v>
      </c>
      <c r="G66" s="117"/>
      <c r="H66" s="116"/>
      <c r="I66" s="116"/>
      <c r="J66" s="116"/>
      <c r="K66" s="116"/>
      <c r="L66" s="116"/>
      <c r="M66" s="116"/>
      <c r="N66" s="150"/>
      <c r="O66" s="114"/>
    </row>
    <row r="67" spans="1:18" x14ac:dyDescent="0.2">
      <c r="A67" s="275"/>
      <c r="B67" s="104"/>
      <c r="C67" s="104"/>
      <c r="D67" s="111">
        <f t="shared" si="38"/>
        <v>0</v>
      </c>
      <c r="E67" s="111">
        <f t="shared" si="39"/>
        <v>0</v>
      </c>
      <c r="F67" s="111">
        <f t="shared" si="39"/>
        <v>0</v>
      </c>
      <c r="G67" s="116"/>
      <c r="H67" s="116"/>
      <c r="I67" s="116"/>
      <c r="J67" s="116"/>
      <c r="K67" s="116"/>
      <c r="L67" s="116"/>
      <c r="M67" s="116"/>
      <c r="N67" s="150"/>
      <c r="O67" s="114"/>
    </row>
    <row r="68" spans="1:18" x14ac:dyDescent="0.2">
      <c r="A68" s="275"/>
      <c r="B68" s="104"/>
      <c r="C68" s="104"/>
      <c r="D68" s="111">
        <f t="shared" si="38"/>
        <v>0</v>
      </c>
      <c r="E68" s="111">
        <f t="shared" si="39"/>
        <v>0</v>
      </c>
      <c r="F68" s="111">
        <f t="shared" si="39"/>
        <v>0</v>
      </c>
      <c r="G68" s="116"/>
      <c r="H68" s="116"/>
      <c r="I68" s="116"/>
      <c r="J68" s="116"/>
      <c r="K68" s="116"/>
      <c r="L68" s="116"/>
      <c r="M68" s="116"/>
      <c r="N68" s="150"/>
      <c r="O68" s="114"/>
    </row>
    <row r="69" spans="1:18" x14ac:dyDescent="0.2">
      <c r="A69" s="275"/>
      <c r="B69" s="104"/>
      <c r="C69" s="104"/>
      <c r="D69" s="111">
        <f t="shared" si="38"/>
        <v>0</v>
      </c>
      <c r="E69" s="111">
        <f t="shared" si="39"/>
        <v>0</v>
      </c>
      <c r="F69" s="111">
        <f t="shared" si="39"/>
        <v>0</v>
      </c>
      <c r="G69" s="116"/>
      <c r="H69" s="116"/>
      <c r="I69" s="116"/>
      <c r="J69" s="116"/>
      <c r="K69" s="116"/>
      <c r="L69" s="116"/>
      <c r="M69" s="116"/>
      <c r="N69" s="150"/>
      <c r="O69" s="114"/>
    </row>
    <row r="70" spans="1:18" x14ac:dyDescent="0.2">
      <c r="A70" s="275"/>
      <c r="B70" s="104"/>
      <c r="C70" s="104"/>
      <c r="D70" s="111">
        <f t="shared" si="38"/>
        <v>0</v>
      </c>
      <c r="E70" s="111">
        <f t="shared" si="39"/>
        <v>0</v>
      </c>
      <c r="F70" s="111">
        <f t="shared" si="39"/>
        <v>0</v>
      </c>
      <c r="G70" s="116"/>
      <c r="H70" s="116"/>
      <c r="I70" s="116"/>
      <c r="J70" s="116"/>
      <c r="K70" s="116"/>
      <c r="L70" s="116"/>
      <c r="M70" s="116"/>
      <c r="N70" s="150"/>
      <c r="O70" s="114"/>
    </row>
    <row r="71" spans="1:18" x14ac:dyDescent="0.2">
      <c r="A71" s="275"/>
      <c r="B71" s="104"/>
      <c r="C71" s="104"/>
      <c r="D71" s="111">
        <f t="shared" si="38"/>
        <v>0</v>
      </c>
      <c r="E71" s="111">
        <f>G71+I71+K71+M71</f>
        <v>0</v>
      </c>
      <c r="F71" s="111">
        <f t="shared" si="39"/>
        <v>0</v>
      </c>
      <c r="G71" s="116"/>
      <c r="H71" s="116"/>
      <c r="I71" s="116"/>
      <c r="J71" s="116"/>
      <c r="K71" s="116"/>
      <c r="L71" s="116"/>
      <c r="M71" s="116"/>
      <c r="N71" s="150"/>
      <c r="O71" s="114"/>
    </row>
    <row r="72" spans="1:18" ht="13.5" thickBot="1" x14ac:dyDescent="0.25">
      <c r="A72" s="276"/>
      <c r="B72" s="151"/>
      <c r="C72" s="151"/>
      <c r="D72" s="145">
        <f t="shared" si="38"/>
        <v>0</v>
      </c>
      <c r="E72" s="145">
        <f>G72+I72+K72+M72</f>
        <v>0</v>
      </c>
      <c r="F72" s="145">
        <f t="shared" si="39"/>
        <v>0</v>
      </c>
      <c r="G72" s="152"/>
      <c r="H72" s="152"/>
      <c r="I72" s="152"/>
      <c r="J72" s="152"/>
      <c r="K72" s="152"/>
      <c r="L72" s="152"/>
      <c r="M72" s="152"/>
      <c r="N72" s="153"/>
      <c r="O72" s="114"/>
      <c r="R72" s="114"/>
    </row>
    <row r="73" spans="1:18" x14ac:dyDescent="0.2">
      <c r="A73" s="269">
        <f>[1]List3!A18</f>
        <v>5110</v>
      </c>
      <c r="B73" s="278" t="str">
        <f>[1]List3!B18</f>
        <v>Náklady pořízení dopravních prostředků</v>
      </c>
      <c r="C73" s="278"/>
      <c r="D73" s="139">
        <f>E73+F73</f>
        <v>0</v>
      </c>
      <c r="E73" s="139">
        <f>G73+I73+K73+M73</f>
        <v>0</v>
      </c>
      <c r="F73" s="139">
        <f>H73+J73+L73+N73</f>
        <v>0</v>
      </c>
      <c r="G73" s="140">
        <f>G74+G75</f>
        <v>0</v>
      </c>
      <c r="H73" s="140">
        <f t="shared" ref="H73:N73" si="41">H74+H75</f>
        <v>0</v>
      </c>
      <c r="I73" s="140">
        <f t="shared" si="41"/>
        <v>0</v>
      </c>
      <c r="J73" s="140">
        <f t="shared" si="41"/>
        <v>0</v>
      </c>
      <c r="K73" s="140">
        <f t="shared" si="41"/>
        <v>0</v>
      </c>
      <c r="L73" s="140">
        <f t="shared" si="41"/>
        <v>0</v>
      </c>
      <c r="M73" s="140">
        <f t="shared" si="41"/>
        <v>0</v>
      </c>
      <c r="N73" s="141">
        <f t="shared" si="41"/>
        <v>0</v>
      </c>
      <c r="O73" s="114"/>
    </row>
    <row r="74" spans="1:18" x14ac:dyDescent="0.2">
      <c r="A74" s="270"/>
      <c r="B74" s="110" t="s">
        <v>106</v>
      </c>
      <c r="C74" s="110"/>
      <c r="D74" s="111">
        <f t="shared" ref="D74:D80" si="42">E74+F74</f>
        <v>0</v>
      </c>
      <c r="E74" s="111">
        <f t="shared" ref="E74:F80" si="43">G74+I74+K74+M74</f>
        <v>0</v>
      </c>
      <c r="F74" s="111">
        <f t="shared" si="43"/>
        <v>0</v>
      </c>
      <c r="G74" s="113"/>
      <c r="H74" s="113"/>
      <c r="I74" s="113"/>
      <c r="J74" s="113"/>
      <c r="K74" s="113"/>
      <c r="L74" s="113"/>
      <c r="M74" s="113"/>
      <c r="N74" s="142"/>
      <c r="O74" s="114"/>
    </row>
    <row r="75" spans="1:18" ht="13.5" thickBot="1" x14ac:dyDescent="0.25">
      <c r="A75" s="271"/>
      <c r="B75" s="144"/>
      <c r="C75" s="144"/>
      <c r="D75" s="145">
        <f t="shared" si="42"/>
        <v>0</v>
      </c>
      <c r="E75" s="145">
        <f t="shared" si="43"/>
        <v>0</v>
      </c>
      <c r="F75" s="145">
        <f t="shared" si="43"/>
        <v>0</v>
      </c>
      <c r="G75" s="146"/>
      <c r="H75" s="146"/>
      <c r="I75" s="146"/>
      <c r="J75" s="146"/>
      <c r="K75" s="146"/>
      <c r="L75" s="146"/>
      <c r="M75" s="146"/>
      <c r="N75" s="147"/>
      <c r="O75" s="114"/>
    </row>
    <row r="76" spans="1:18" x14ac:dyDescent="0.2">
      <c r="A76" s="274">
        <f>[1]List3!A19</f>
        <v>6110</v>
      </c>
      <c r="B76" s="277" t="str">
        <f>[1]List3!B19</f>
        <v>Náklady pořízení dopravních prostředků</v>
      </c>
      <c r="C76" s="277"/>
      <c r="D76" s="139">
        <f t="shared" si="42"/>
        <v>0</v>
      </c>
      <c r="E76" s="139">
        <f t="shared" si="43"/>
        <v>0</v>
      </c>
      <c r="F76" s="139">
        <f t="shared" si="43"/>
        <v>0</v>
      </c>
      <c r="G76" s="148">
        <f>SUM(G77:G80)</f>
        <v>0</v>
      </c>
      <c r="H76" s="148">
        <f t="shared" ref="H76:N76" si="44">SUM(H77:H80)</f>
        <v>0</v>
      </c>
      <c r="I76" s="148">
        <f t="shared" si="44"/>
        <v>0</v>
      </c>
      <c r="J76" s="148">
        <f t="shared" si="44"/>
        <v>0</v>
      </c>
      <c r="K76" s="148">
        <f t="shared" si="44"/>
        <v>0</v>
      </c>
      <c r="L76" s="148">
        <f t="shared" si="44"/>
        <v>0</v>
      </c>
      <c r="M76" s="148">
        <f t="shared" si="44"/>
        <v>0</v>
      </c>
      <c r="N76" s="149">
        <f t="shared" si="44"/>
        <v>0</v>
      </c>
      <c r="O76" s="114"/>
    </row>
    <row r="77" spans="1:18" x14ac:dyDescent="0.2">
      <c r="A77" s="275"/>
      <c r="B77" s="104" t="s">
        <v>157</v>
      </c>
      <c r="C77" s="104"/>
      <c r="D77" s="111">
        <f t="shared" si="42"/>
        <v>0</v>
      </c>
      <c r="E77" s="111">
        <f t="shared" si="43"/>
        <v>0</v>
      </c>
      <c r="F77" s="111">
        <f t="shared" si="43"/>
        <v>0</v>
      </c>
      <c r="G77" s="116"/>
      <c r="H77" s="116"/>
      <c r="I77" s="116"/>
      <c r="J77" s="116"/>
      <c r="K77" s="116"/>
      <c r="L77" s="116"/>
      <c r="M77" s="116"/>
      <c r="N77" s="150"/>
      <c r="O77" s="114"/>
    </row>
    <row r="78" spans="1:18" x14ac:dyDescent="0.2">
      <c r="A78" s="275"/>
      <c r="B78" s="104"/>
      <c r="C78" s="104"/>
      <c r="D78" s="111">
        <f t="shared" si="42"/>
        <v>0</v>
      </c>
      <c r="E78" s="111">
        <f t="shared" si="43"/>
        <v>0</v>
      </c>
      <c r="F78" s="111">
        <f t="shared" si="43"/>
        <v>0</v>
      </c>
      <c r="G78" s="116"/>
      <c r="H78" s="116"/>
      <c r="I78" s="116"/>
      <c r="J78" s="116"/>
      <c r="K78" s="116"/>
      <c r="L78" s="116"/>
      <c r="M78" s="116"/>
      <c r="N78" s="150"/>
      <c r="O78" s="114"/>
    </row>
    <row r="79" spans="1:18" x14ac:dyDescent="0.2">
      <c r="A79" s="275"/>
      <c r="B79" s="104"/>
      <c r="C79" s="104"/>
      <c r="D79" s="111">
        <f t="shared" si="42"/>
        <v>0</v>
      </c>
      <c r="E79" s="111">
        <f t="shared" si="43"/>
        <v>0</v>
      </c>
      <c r="F79" s="111">
        <f t="shared" si="43"/>
        <v>0</v>
      </c>
      <c r="G79" s="116"/>
      <c r="H79" s="116"/>
      <c r="I79" s="116"/>
      <c r="J79" s="116"/>
      <c r="K79" s="116"/>
      <c r="L79" s="116"/>
      <c r="M79" s="116"/>
      <c r="N79" s="150"/>
      <c r="O79" s="114"/>
    </row>
    <row r="80" spans="1:18" ht="13.5" thickBot="1" x14ac:dyDescent="0.25">
      <c r="A80" s="276"/>
      <c r="B80" s="151"/>
      <c r="C80" s="151"/>
      <c r="D80" s="145">
        <f t="shared" si="42"/>
        <v>0</v>
      </c>
      <c r="E80" s="145">
        <f>G80+I80+K80+M80</f>
        <v>0</v>
      </c>
      <c r="F80" s="145">
        <f t="shared" si="43"/>
        <v>0</v>
      </c>
      <c r="G80" s="152"/>
      <c r="H80" s="152"/>
      <c r="I80" s="152"/>
      <c r="J80" s="152"/>
      <c r="K80" s="152"/>
      <c r="L80" s="152"/>
      <c r="M80" s="152"/>
      <c r="N80" s="153"/>
      <c r="O80" s="114"/>
    </row>
    <row r="81" spans="1:15" x14ac:dyDescent="0.2">
      <c r="A81" s="269">
        <f>[1]List3!A20</f>
        <v>5112</v>
      </c>
      <c r="B81" s="278" t="str">
        <f>[1]List3!B20</f>
        <v>Náklady pořízení strojů, zařízení ICT</v>
      </c>
      <c r="C81" s="278"/>
      <c r="D81" s="139">
        <f>E81+F81</f>
        <v>0</v>
      </c>
      <c r="E81" s="139">
        <f>G81+I81+K81+M81</f>
        <v>0</v>
      </c>
      <c r="F81" s="139">
        <f>H81+J81+L81+N81</f>
        <v>0</v>
      </c>
      <c r="G81" s="140">
        <f>SUM(G82:G85)</f>
        <v>0</v>
      </c>
      <c r="H81" s="140">
        <f t="shared" ref="H81:N81" si="45">SUM(H82:H85)</f>
        <v>0</v>
      </c>
      <c r="I81" s="140">
        <f t="shared" si="45"/>
        <v>0</v>
      </c>
      <c r="J81" s="140">
        <f t="shared" si="45"/>
        <v>0</v>
      </c>
      <c r="K81" s="140">
        <f t="shared" si="45"/>
        <v>0</v>
      </c>
      <c r="L81" s="140">
        <f t="shared" si="45"/>
        <v>0</v>
      </c>
      <c r="M81" s="140">
        <f t="shared" si="45"/>
        <v>0</v>
      </c>
      <c r="N81" s="141">
        <f t="shared" si="45"/>
        <v>0</v>
      </c>
      <c r="O81" s="114"/>
    </row>
    <row r="82" spans="1:15" x14ac:dyDescent="0.2">
      <c r="A82" s="270"/>
      <c r="B82" s="120" t="s">
        <v>106</v>
      </c>
      <c r="C82" s="120"/>
      <c r="D82" s="111">
        <f t="shared" ref="D82:D90" si="46">E82+F82</f>
        <v>0</v>
      </c>
      <c r="E82" s="111">
        <f t="shared" ref="E82:F90" si="47">G82+I82+K82+M82</f>
        <v>0</v>
      </c>
      <c r="F82" s="111">
        <f t="shared" si="47"/>
        <v>0</v>
      </c>
      <c r="G82" s="121"/>
      <c r="H82" s="121"/>
      <c r="I82" s="121"/>
      <c r="J82" s="121"/>
      <c r="K82" s="121"/>
      <c r="L82" s="121"/>
      <c r="M82" s="121"/>
      <c r="N82" s="157"/>
      <c r="O82" s="114"/>
    </row>
    <row r="83" spans="1:15" x14ac:dyDescent="0.2">
      <c r="A83" s="270"/>
      <c r="B83" s="120"/>
      <c r="C83" s="120"/>
      <c r="D83" s="111">
        <f t="shared" si="46"/>
        <v>0</v>
      </c>
      <c r="E83" s="111">
        <f t="shared" si="47"/>
        <v>0</v>
      </c>
      <c r="F83" s="111">
        <f t="shared" si="47"/>
        <v>0</v>
      </c>
      <c r="G83" s="121"/>
      <c r="H83" s="121"/>
      <c r="I83" s="121"/>
      <c r="J83" s="121"/>
      <c r="K83" s="121"/>
      <c r="L83" s="121"/>
      <c r="M83" s="121"/>
      <c r="N83" s="157"/>
      <c r="O83" s="114"/>
    </row>
    <row r="84" spans="1:15" x14ac:dyDescent="0.2">
      <c r="A84" s="270"/>
      <c r="B84" s="120"/>
      <c r="C84" s="120"/>
      <c r="D84" s="111">
        <f t="shared" si="46"/>
        <v>0</v>
      </c>
      <c r="E84" s="111">
        <f t="shared" si="47"/>
        <v>0</v>
      </c>
      <c r="F84" s="111">
        <f t="shared" si="47"/>
        <v>0</v>
      </c>
      <c r="G84" s="121"/>
      <c r="H84" s="121"/>
      <c r="I84" s="121"/>
      <c r="J84" s="121"/>
      <c r="K84" s="121"/>
      <c r="L84" s="121"/>
      <c r="M84" s="121"/>
      <c r="N84" s="157"/>
      <c r="O84" s="114"/>
    </row>
    <row r="85" spans="1:15" ht="13.5" thickBot="1" x14ac:dyDescent="0.25">
      <c r="A85" s="271"/>
      <c r="B85" s="158"/>
      <c r="C85" s="158"/>
      <c r="D85" s="145">
        <f t="shared" si="46"/>
        <v>0</v>
      </c>
      <c r="E85" s="145">
        <f t="shared" si="47"/>
        <v>0</v>
      </c>
      <c r="F85" s="145">
        <f t="shared" si="47"/>
        <v>0</v>
      </c>
      <c r="G85" s="159"/>
      <c r="H85" s="159"/>
      <c r="I85" s="159"/>
      <c r="J85" s="159"/>
      <c r="K85" s="159"/>
      <c r="L85" s="159"/>
      <c r="M85" s="159"/>
      <c r="N85" s="160"/>
      <c r="O85" s="114"/>
    </row>
    <row r="86" spans="1:15" x14ac:dyDescent="0.2">
      <c r="A86" s="274">
        <f>[1]List3!A21</f>
        <v>6112</v>
      </c>
      <c r="B86" s="277" t="str">
        <f>[1]List3!B21</f>
        <v>Náklady pořízení strojů, zařízení ICT</v>
      </c>
      <c r="C86" s="277"/>
      <c r="D86" s="139">
        <f t="shared" si="46"/>
        <v>0</v>
      </c>
      <c r="E86" s="139">
        <f t="shared" si="47"/>
        <v>0</v>
      </c>
      <c r="F86" s="139">
        <f t="shared" si="47"/>
        <v>0</v>
      </c>
      <c r="G86" s="148">
        <f>SUM(G87:G90)</f>
        <v>0</v>
      </c>
      <c r="H86" s="148">
        <f t="shared" ref="H86:N86" si="48">SUM(H87:H90)</f>
        <v>0</v>
      </c>
      <c r="I86" s="148">
        <f t="shared" si="48"/>
        <v>0</v>
      </c>
      <c r="J86" s="148">
        <f t="shared" si="48"/>
        <v>0</v>
      </c>
      <c r="K86" s="148">
        <f t="shared" si="48"/>
        <v>0</v>
      </c>
      <c r="L86" s="148">
        <f t="shared" si="48"/>
        <v>0</v>
      </c>
      <c r="M86" s="148">
        <f t="shared" si="48"/>
        <v>0</v>
      </c>
      <c r="N86" s="149">
        <f t="shared" si="48"/>
        <v>0</v>
      </c>
      <c r="O86" s="114"/>
    </row>
    <row r="87" spans="1:15" x14ac:dyDescent="0.2">
      <c r="A87" s="275"/>
      <c r="B87" s="107" t="s">
        <v>106</v>
      </c>
      <c r="C87" s="107"/>
      <c r="D87" s="111">
        <f t="shared" si="46"/>
        <v>0</v>
      </c>
      <c r="E87" s="111">
        <f t="shared" si="47"/>
        <v>0</v>
      </c>
      <c r="F87" s="111">
        <f t="shared" si="47"/>
        <v>0</v>
      </c>
      <c r="G87" s="122"/>
      <c r="H87" s="122"/>
      <c r="I87" s="122"/>
      <c r="J87" s="122"/>
      <c r="K87" s="122"/>
      <c r="L87" s="122"/>
      <c r="M87" s="122"/>
      <c r="N87" s="164"/>
      <c r="O87" s="114"/>
    </row>
    <row r="88" spans="1:15" x14ac:dyDescent="0.2">
      <c r="A88" s="275"/>
      <c r="B88" s="107"/>
      <c r="C88" s="107"/>
      <c r="D88" s="111">
        <f t="shared" si="46"/>
        <v>0</v>
      </c>
      <c r="E88" s="111">
        <f t="shared" si="47"/>
        <v>0</v>
      </c>
      <c r="F88" s="111">
        <f t="shared" si="47"/>
        <v>0</v>
      </c>
      <c r="G88" s="122"/>
      <c r="H88" s="122"/>
      <c r="I88" s="122"/>
      <c r="J88" s="122"/>
      <c r="K88" s="122"/>
      <c r="L88" s="122"/>
      <c r="M88" s="122"/>
      <c r="N88" s="164"/>
      <c r="O88" s="114"/>
    </row>
    <row r="89" spans="1:15" x14ac:dyDescent="0.2">
      <c r="A89" s="275"/>
      <c r="B89" s="107"/>
      <c r="C89" s="107"/>
      <c r="D89" s="111">
        <f t="shared" si="46"/>
        <v>0</v>
      </c>
      <c r="E89" s="111">
        <f t="shared" si="47"/>
        <v>0</v>
      </c>
      <c r="F89" s="111">
        <f t="shared" si="47"/>
        <v>0</v>
      </c>
      <c r="G89" s="122"/>
      <c r="H89" s="122"/>
      <c r="I89" s="122"/>
      <c r="J89" s="122"/>
      <c r="K89" s="122"/>
      <c r="L89" s="122"/>
      <c r="M89" s="122"/>
      <c r="N89" s="164"/>
      <c r="O89" s="114"/>
    </row>
    <row r="90" spans="1:15" ht="13.5" thickBot="1" x14ac:dyDescent="0.25">
      <c r="A90" s="294"/>
      <c r="B90" s="133"/>
      <c r="C90" s="133"/>
      <c r="D90" s="137">
        <f t="shared" si="46"/>
        <v>0</v>
      </c>
      <c r="E90" s="137">
        <f>G90+I90+K90+M90</f>
        <v>0</v>
      </c>
      <c r="F90" s="137">
        <f t="shared" si="47"/>
        <v>0</v>
      </c>
      <c r="G90" s="168"/>
      <c r="H90" s="168"/>
      <c r="I90" s="168"/>
      <c r="J90" s="168"/>
      <c r="K90" s="168"/>
      <c r="L90" s="168"/>
      <c r="M90" s="168"/>
      <c r="N90" s="169"/>
      <c r="O90" s="114"/>
    </row>
    <row r="91" spans="1:15" x14ac:dyDescent="0.2">
      <c r="A91" s="295">
        <f>[1]List3!A22</f>
        <v>5114</v>
      </c>
      <c r="B91" s="278" t="str">
        <f>[1]List3!B22</f>
        <v>Náklady pořízení strojů, zařízení jiných než ICT</v>
      </c>
      <c r="C91" s="278"/>
      <c r="D91" s="139">
        <f>E91+F91</f>
        <v>0</v>
      </c>
      <c r="E91" s="139">
        <f>G91+I91+K91+M91</f>
        <v>0</v>
      </c>
      <c r="F91" s="139">
        <f>H91+J91+L91+N91</f>
        <v>0</v>
      </c>
      <c r="G91" s="140">
        <f>SUM(G92:G97)</f>
        <v>0</v>
      </c>
      <c r="H91" s="140">
        <f t="shared" ref="H91:N91" si="49">SUM(H92:H97)</f>
        <v>0</v>
      </c>
      <c r="I91" s="140">
        <f t="shared" si="49"/>
        <v>0</v>
      </c>
      <c r="J91" s="140">
        <f t="shared" si="49"/>
        <v>0</v>
      </c>
      <c r="K91" s="140">
        <f t="shared" si="49"/>
        <v>0</v>
      </c>
      <c r="L91" s="140">
        <f t="shared" si="49"/>
        <v>0</v>
      </c>
      <c r="M91" s="140">
        <f t="shared" si="49"/>
        <v>0</v>
      </c>
      <c r="N91" s="141">
        <f t="shared" si="49"/>
        <v>0</v>
      </c>
      <c r="O91" s="114"/>
    </row>
    <row r="92" spans="1:15" x14ac:dyDescent="0.2">
      <c r="A92" s="296"/>
      <c r="B92" s="120"/>
      <c r="C92" s="120"/>
      <c r="D92" s="111">
        <f t="shared" ref="D92:D106" si="50">E92+F92</f>
        <v>0</v>
      </c>
      <c r="E92" s="111">
        <f t="shared" ref="E92:F106" si="51">G92+I92+K92+M92</f>
        <v>0</v>
      </c>
      <c r="F92" s="111">
        <f t="shared" si="51"/>
        <v>0</v>
      </c>
      <c r="G92" s="121"/>
      <c r="H92" s="121"/>
      <c r="I92" s="121"/>
      <c r="J92" s="121"/>
      <c r="K92" s="121"/>
      <c r="L92" s="121"/>
      <c r="M92" s="121"/>
      <c r="N92" s="157"/>
      <c r="O92" s="114"/>
    </row>
    <row r="93" spans="1:15" x14ac:dyDescent="0.2">
      <c r="A93" s="296"/>
      <c r="B93" s="120"/>
      <c r="C93" s="121"/>
      <c r="D93" s="111">
        <f t="shared" si="50"/>
        <v>0</v>
      </c>
      <c r="E93" s="111">
        <f t="shared" si="51"/>
        <v>0</v>
      </c>
      <c r="F93" s="111">
        <f t="shared" si="51"/>
        <v>0</v>
      </c>
      <c r="G93" s="121"/>
      <c r="H93" s="121"/>
      <c r="I93" s="121"/>
      <c r="J93" s="121"/>
      <c r="K93" s="121"/>
      <c r="L93" s="121"/>
      <c r="M93" s="121"/>
      <c r="N93" s="157"/>
    </row>
    <row r="94" spans="1:15" x14ac:dyDescent="0.2">
      <c r="A94" s="296"/>
      <c r="B94" s="120"/>
      <c r="C94" s="120"/>
      <c r="D94" s="111">
        <f t="shared" si="50"/>
        <v>0</v>
      </c>
      <c r="E94" s="111">
        <f t="shared" si="51"/>
        <v>0</v>
      </c>
      <c r="F94" s="111">
        <f t="shared" si="51"/>
        <v>0</v>
      </c>
      <c r="G94" s="121"/>
      <c r="H94" s="121"/>
      <c r="I94" s="121"/>
      <c r="J94" s="121"/>
      <c r="K94" s="121"/>
      <c r="L94" s="121"/>
      <c r="M94" s="121"/>
      <c r="N94" s="157"/>
    </row>
    <row r="95" spans="1:15" x14ac:dyDescent="0.2">
      <c r="A95" s="296"/>
      <c r="B95" s="120"/>
      <c r="C95" s="120"/>
      <c r="D95" s="111">
        <f t="shared" si="50"/>
        <v>0</v>
      </c>
      <c r="E95" s="111">
        <f t="shared" si="51"/>
        <v>0</v>
      </c>
      <c r="F95" s="111">
        <f t="shared" si="51"/>
        <v>0</v>
      </c>
      <c r="G95" s="121"/>
      <c r="H95" s="121"/>
      <c r="I95" s="121"/>
      <c r="J95" s="121"/>
      <c r="K95" s="121"/>
      <c r="L95" s="121"/>
      <c r="M95" s="121"/>
      <c r="N95" s="157"/>
    </row>
    <row r="96" spans="1:15" x14ac:dyDescent="0.2">
      <c r="A96" s="296"/>
      <c r="B96" s="120"/>
      <c r="C96" s="120"/>
      <c r="D96" s="111">
        <f t="shared" si="50"/>
        <v>0</v>
      </c>
      <c r="E96" s="111">
        <f t="shared" si="51"/>
        <v>0</v>
      </c>
      <c r="F96" s="111">
        <f t="shared" si="51"/>
        <v>0</v>
      </c>
      <c r="G96" s="121"/>
      <c r="H96" s="121"/>
      <c r="I96" s="121"/>
      <c r="J96" s="121"/>
      <c r="K96" s="121"/>
      <c r="L96" s="121"/>
      <c r="M96" s="121"/>
      <c r="N96" s="157"/>
    </row>
    <row r="97" spans="1:14" ht="13.5" thickBot="1" x14ac:dyDescent="0.25">
      <c r="A97" s="297"/>
      <c r="B97" s="158"/>
      <c r="C97" s="158"/>
      <c r="D97" s="145">
        <f t="shared" si="50"/>
        <v>0</v>
      </c>
      <c r="E97" s="145">
        <f t="shared" si="51"/>
        <v>0</v>
      </c>
      <c r="F97" s="145">
        <f t="shared" si="51"/>
        <v>0</v>
      </c>
      <c r="G97" s="170"/>
      <c r="H97" s="170"/>
      <c r="I97" s="170"/>
      <c r="J97" s="170"/>
      <c r="K97" s="170"/>
      <c r="L97" s="170"/>
      <c r="M97" s="170"/>
      <c r="N97" s="171"/>
    </row>
    <row r="98" spans="1:14" x14ac:dyDescent="0.2">
      <c r="A98" s="274">
        <f>[1]List3!A23</f>
        <v>6114</v>
      </c>
      <c r="B98" s="155" t="str">
        <f>[1]List3!B23</f>
        <v>Náklady pořízení strojů, zařízení jiných než ICT</v>
      </c>
      <c r="C98" s="156"/>
      <c r="D98" s="139">
        <f t="shared" si="50"/>
        <v>0</v>
      </c>
      <c r="E98" s="139">
        <f t="shared" si="51"/>
        <v>0</v>
      </c>
      <c r="F98" s="139">
        <f t="shared" si="51"/>
        <v>0</v>
      </c>
      <c r="G98" s="148">
        <f>SUM(G99:G106)</f>
        <v>0</v>
      </c>
      <c r="H98" s="148">
        <f t="shared" ref="H98:N98" si="52">SUM(H99:H106)</f>
        <v>0</v>
      </c>
      <c r="I98" s="148">
        <f t="shared" si="52"/>
        <v>0</v>
      </c>
      <c r="J98" s="148">
        <f t="shared" si="52"/>
        <v>0</v>
      </c>
      <c r="K98" s="148">
        <f t="shared" si="52"/>
        <v>0</v>
      </c>
      <c r="L98" s="148">
        <f t="shared" si="52"/>
        <v>0</v>
      </c>
      <c r="M98" s="148">
        <f t="shared" si="52"/>
        <v>0</v>
      </c>
      <c r="N98" s="149">
        <f t="shared" si="52"/>
        <v>0</v>
      </c>
    </row>
    <row r="99" spans="1:14" x14ac:dyDescent="0.2">
      <c r="A99" s="275" t="str">
        <f>[1]List3!A29</f>
        <v>013D31300</v>
      </c>
      <c r="B99" s="107"/>
      <c r="C99" s="122"/>
      <c r="D99" s="111">
        <f t="shared" si="50"/>
        <v>0</v>
      </c>
      <c r="E99" s="111">
        <f t="shared" si="51"/>
        <v>0</v>
      </c>
      <c r="F99" s="111">
        <f t="shared" si="51"/>
        <v>0</v>
      </c>
      <c r="G99" s="122"/>
      <c r="H99" s="122"/>
      <c r="I99" s="122"/>
      <c r="J99" s="122"/>
      <c r="K99" s="122"/>
      <c r="L99" s="122"/>
      <c r="M99" s="122"/>
      <c r="N99" s="164"/>
    </row>
    <row r="100" spans="1:14" x14ac:dyDescent="0.2">
      <c r="A100" s="275" t="str">
        <f>[1]List3!A30</f>
        <v>113D31200</v>
      </c>
      <c r="B100" s="123"/>
      <c r="C100" s="124"/>
      <c r="D100" s="125">
        <f t="shared" si="50"/>
        <v>0</v>
      </c>
      <c r="E100" s="111">
        <f t="shared" ref="E100" si="53">G100+I100+K100+M100</f>
        <v>0</v>
      </c>
      <c r="F100" s="111">
        <f t="shared" ref="F100" si="54">H100+J100+L100+N100</f>
        <v>0</v>
      </c>
      <c r="G100" s="126"/>
      <c r="H100" s="126"/>
      <c r="I100" s="126"/>
      <c r="J100" s="126"/>
      <c r="K100" s="126"/>
      <c r="L100" s="126"/>
      <c r="M100" s="126"/>
      <c r="N100" s="172"/>
    </row>
    <row r="101" spans="1:14" x14ac:dyDescent="0.2">
      <c r="A101" s="275"/>
      <c r="B101" s="107"/>
      <c r="C101" s="107"/>
      <c r="D101" s="111">
        <f t="shared" si="50"/>
        <v>0</v>
      </c>
      <c r="E101" s="111">
        <f t="shared" si="51"/>
        <v>0</v>
      </c>
      <c r="F101" s="111">
        <f t="shared" si="51"/>
        <v>0</v>
      </c>
      <c r="G101" s="122"/>
      <c r="H101" s="122"/>
      <c r="I101" s="122"/>
      <c r="J101" s="122"/>
      <c r="K101" s="122"/>
      <c r="L101" s="122"/>
      <c r="M101" s="122"/>
      <c r="N101" s="164"/>
    </row>
    <row r="102" spans="1:14" x14ac:dyDescent="0.2">
      <c r="A102" s="275"/>
      <c r="B102" s="107"/>
      <c r="C102" s="122"/>
      <c r="D102" s="111">
        <f t="shared" si="50"/>
        <v>0</v>
      </c>
      <c r="E102" s="111">
        <f t="shared" si="51"/>
        <v>0</v>
      </c>
      <c r="F102" s="111">
        <f t="shared" si="51"/>
        <v>0</v>
      </c>
      <c r="G102" s="122"/>
      <c r="H102" s="122"/>
      <c r="I102" s="122"/>
      <c r="J102" s="122"/>
      <c r="K102" s="122"/>
      <c r="L102" s="122"/>
      <c r="M102" s="122"/>
      <c r="N102" s="164"/>
    </row>
    <row r="103" spans="1:14" x14ac:dyDescent="0.2">
      <c r="A103" s="275"/>
      <c r="B103" s="107"/>
      <c r="C103" s="107"/>
      <c r="D103" s="111">
        <f t="shared" si="50"/>
        <v>0</v>
      </c>
      <c r="E103" s="111">
        <f t="shared" si="51"/>
        <v>0</v>
      </c>
      <c r="F103" s="111">
        <f t="shared" si="51"/>
        <v>0</v>
      </c>
      <c r="G103" s="122"/>
      <c r="H103" s="122"/>
      <c r="I103" s="122"/>
      <c r="J103" s="122"/>
      <c r="K103" s="122"/>
      <c r="L103" s="122"/>
      <c r="M103" s="122"/>
      <c r="N103" s="164"/>
    </row>
    <row r="104" spans="1:14" x14ac:dyDescent="0.2">
      <c r="A104" s="275"/>
      <c r="B104" s="107"/>
      <c r="C104" s="107"/>
      <c r="D104" s="111">
        <f t="shared" si="50"/>
        <v>0</v>
      </c>
      <c r="E104" s="111">
        <f t="shared" si="51"/>
        <v>0</v>
      </c>
      <c r="F104" s="111">
        <f t="shared" si="51"/>
        <v>0</v>
      </c>
      <c r="G104" s="122"/>
      <c r="H104" s="122"/>
      <c r="I104" s="122"/>
      <c r="J104" s="122"/>
      <c r="K104" s="122"/>
      <c r="L104" s="122"/>
      <c r="M104" s="122"/>
      <c r="N104" s="164"/>
    </row>
    <row r="105" spans="1:14" x14ac:dyDescent="0.2">
      <c r="A105" s="275"/>
      <c r="B105" s="107"/>
      <c r="C105" s="107"/>
      <c r="D105" s="111">
        <f t="shared" si="50"/>
        <v>0</v>
      </c>
      <c r="E105" s="111">
        <f>G105+I105+K105+M105</f>
        <v>0</v>
      </c>
      <c r="F105" s="111">
        <f t="shared" si="51"/>
        <v>0</v>
      </c>
      <c r="G105" s="122"/>
      <c r="H105" s="122"/>
      <c r="I105" s="122"/>
      <c r="J105" s="122"/>
      <c r="K105" s="122"/>
      <c r="L105" s="122"/>
      <c r="M105" s="122"/>
      <c r="N105" s="164"/>
    </row>
    <row r="106" spans="1:14" ht="13.5" thickBot="1" x14ac:dyDescent="0.25">
      <c r="A106" s="276"/>
      <c r="B106" s="165"/>
      <c r="C106" s="165"/>
      <c r="D106" s="145">
        <f t="shared" si="50"/>
        <v>0</v>
      </c>
      <c r="E106" s="145">
        <f>G106+I106+K106+M106</f>
        <v>0</v>
      </c>
      <c r="F106" s="145">
        <f t="shared" si="51"/>
        <v>0</v>
      </c>
      <c r="G106" s="166"/>
      <c r="H106" s="166"/>
      <c r="I106" s="166"/>
      <c r="J106" s="166"/>
      <c r="K106" s="166"/>
      <c r="L106" s="166"/>
      <c r="M106" s="166"/>
      <c r="N106" s="167"/>
    </row>
    <row r="107" spans="1:14" ht="13.5" thickBot="1" x14ac:dyDescent="0.25">
      <c r="D107" s="127"/>
      <c r="E107" s="127"/>
      <c r="F107" s="127"/>
    </row>
    <row r="108" spans="1:14" x14ac:dyDescent="0.2">
      <c r="A108" s="173" t="s">
        <v>113</v>
      </c>
      <c r="B108" s="280" t="s">
        <v>114</v>
      </c>
      <c r="C108" s="280"/>
      <c r="D108" s="139">
        <f t="shared" ref="D108:N108" si="55">D4+D12+D21+D31+D38+D46+D61+D73+D81+D91</f>
        <v>0</v>
      </c>
      <c r="E108" s="139">
        <f t="shared" si="55"/>
        <v>0</v>
      </c>
      <c r="F108" s="139">
        <f t="shared" si="55"/>
        <v>0</v>
      </c>
      <c r="G108" s="148">
        <f t="shared" si="55"/>
        <v>0</v>
      </c>
      <c r="H108" s="148">
        <f t="shared" si="55"/>
        <v>0</v>
      </c>
      <c r="I108" s="148">
        <f t="shared" si="55"/>
        <v>0</v>
      </c>
      <c r="J108" s="148">
        <f t="shared" si="55"/>
        <v>0</v>
      </c>
      <c r="K108" s="148">
        <f t="shared" si="55"/>
        <v>0</v>
      </c>
      <c r="L108" s="148">
        <f t="shared" si="55"/>
        <v>0</v>
      </c>
      <c r="M108" s="148">
        <f t="shared" si="55"/>
        <v>0</v>
      </c>
      <c r="N108" s="149">
        <f t="shared" si="55"/>
        <v>0</v>
      </c>
    </row>
    <row r="109" spans="1:14" x14ac:dyDescent="0.2">
      <c r="A109" s="174" t="s">
        <v>125</v>
      </c>
      <c r="B109" s="293" t="s">
        <v>115</v>
      </c>
      <c r="C109" s="293"/>
      <c r="D109" s="109">
        <f>D7+D15+D24+D34+D41+D49+D64+D76+D86+D98</f>
        <v>0</v>
      </c>
      <c r="E109" s="109">
        <f>E7+E15+E24+E34+E41+E49+E64+E76+E86+E98</f>
        <v>0</v>
      </c>
      <c r="F109" s="109">
        <f>F7+F15+F24+F34+F41+F49+F64+F76+F86+F98</f>
        <v>0</v>
      </c>
      <c r="G109" s="115">
        <f>G7+G15+G24+G34+G41+G49+G64+G76+G86+G98+G58</f>
        <v>0</v>
      </c>
      <c r="H109" s="115">
        <f t="shared" ref="H109:N109" si="56">H7+H15+H24+H34+H41+H49+H64+H76+H86+H98</f>
        <v>0</v>
      </c>
      <c r="I109" s="115">
        <f t="shared" si="56"/>
        <v>0</v>
      </c>
      <c r="J109" s="115">
        <f t="shared" si="56"/>
        <v>0</v>
      </c>
      <c r="K109" s="115">
        <f t="shared" si="56"/>
        <v>0</v>
      </c>
      <c r="L109" s="115">
        <f t="shared" si="56"/>
        <v>0</v>
      </c>
      <c r="M109" s="115">
        <f t="shared" si="56"/>
        <v>0</v>
      </c>
      <c r="N109" s="175">
        <f t="shared" si="56"/>
        <v>0</v>
      </c>
    </row>
    <row r="110" spans="1:14" ht="13.5" thickBot="1" x14ac:dyDescent="0.25">
      <c r="A110" s="176" t="s">
        <v>126</v>
      </c>
      <c r="B110" s="281" t="s">
        <v>116</v>
      </c>
      <c r="C110" s="281"/>
      <c r="D110" s="177">
        <f>SUM(D108:D109)</f>
        <v>0</v>
      </c>
      <c r="E110" s="177">
        <f t="shared" ref="E110:N110" si="57">SUM(E108:E109)</f>
        <v>0</v>
      </c>
      <c r="F110" s="177">
        <f t="shared" si="57"/>
        <v>0</v>
      </c>
      <c r="G110" s="178">
        <f t="shared" si="57"/>
        <v>0</v>
      </c>
      <c r="H110" s="178">
        <f t="shared" si="57"/>
        <v>0</v>
      </c>
      <c r="I110" s="178">
        <f t="shared" si="57"/>
        <v>0</v>
      </c>
      <c r="J110" s="178">
        <f t="shared" si="57"/>
        <v>0</v>
      </c>
      <c r="K110" s="178">
        <f t="shared" si="57"/>
        <v>0</v>
      </c>
      <c r="L110" s="178">
        <f t="shared" si="57"/>
        <v>0</v>
      </c>
      <c r="M110" s="178">
        <f t="shared" si="57"/>
        <v>0</v>
      </c>
      <c r="N110" s="179">
        <f t="shared" si="57"/>
        <v>0</v>
      </c>
    </row>
    <row r="111" spans="1:14" x14ac:dyDescent="0.2">
      <c r="D111" s="127"/>
      <c r="E111" s="127"/>
      <c r="F111" s="127"/>
    </row>
    <row r="112" spans="1:14" ht="13.5" thickBot="1" x14ac:dyDescent="0.25">
      <c r="A112" s="128" t="s">
        <v>99</v>
      </c>
      <c r="B112" s="129"/>
      <c r="C112" s="129"/>
      <c r="D112" s="127"/>
      <c r="E112" s="127"/>
      <c r="F112" s="127"/>
    </row>
    <row r="113" spans="1:19" x14ac:dyDescent="0.2">
      <c r="A113" s="173" t="s">
        <v>123</v>
      </c>
      <c r="B113" s="280" t="s">
        <v>124</v>
      </c>
      <c r="C113" s="280"/>
      <c r="D113" s="139">
        <f t="shared" ref="D113:D116" si="58">E113+F113</f>
        <v>0</v>
      </c>
      <c r="E113" s="139">
        <f t="shared" ref="E113:F116" si="59">G113+I113+K113+M113</f>
        <v>0</v>
      </c>
      <c r="F113" s="180"/>
      <c r="G113" s="181"/>
      <c r="H113" s="182"/>
      <c r="I113" s="181"/>
      <c r="J113" s="182"/>
      <c r="K113" s="181"/>
      <c r="L113" s="182"/>
      <c r="M113" s="181"/>
      <c r="N113" s="183"/>
    </row>
    <row r="114" spans="1:19" x14ac:dyDescent="0.2">
      <c r="A114" s="174" t="s">
        <v>117</v>
      </c>
      <c r="B114" s="293" t="s">
        <v>121</v>
      </c>
      <c r="C114" s="293"/>
      <c r="D114" s="109">
        <f t="shared" si="58"/>
        <v>0</v>
      </c>
      <c r="E114" s="130">
        <f t="shared" si="59"/>
        <v>0</v>
      </c>
      <c r="F114" s="109">
        <f t="shared" si="59"/>
        <v>0</v>
      </c>
      <c r="G114" s="131"/>
      <c r="H114" s="131"/>
      <c r="I114" s="131"/>
      <c r="J114" s="131"/>
      <c r="K114" s="131"/>
      <c r="L114" s="131"/>
      <c r="M114" s="131"/>
      <c r="N114" s="184"/>
    </row>
    <row r="115" spans="1:19" x14ac:dyDescent="0.2">
      <c r="A115" s="174" t="s">
        <v>120</v>
      </c>
      <c r="B115" s="293" t="s">
        <v>122</v>
      </c>
      <c r="C115" s="293"/>
      <c r="D115" s="109">
        <f t="shared" si="58"/>
        <v>0</v>
      </c>
      <c r="E115" s="130">
        <f t="shared" si="59"/>
        <v>0</v>
      </c>
      <c r="F115" s="109">
        <f t="shared" si="59"/>
        <v>0</v>
      </c>
      <c r="G115" s="131"/>
      <c r="H115" s="131"/>
      <c r="I115" s="131"/>
      <c r="J115" s="131"/>
      <c r="K115" s="131"/>
      <c r="L115" s="131"/>
      <c r="M115" s="131"/>
      <c r="N115" s="184"/>
    </row>
    <row r="116" spans="1:19" x14ac:dyDescent="0.2">
      <c r="A116" s="174" t="s">
        <v>118</v>
      </c>
      <c r="B116" s="293" t="s">
        <v>119</v>
      </c>
      <c r="C116" s="293"/>
      <c r="D116" s="109">
        <f t="shared" si="58"/>
        <v>0</v>
      </c>
      <c r="E116" s="130">
        <f t="shared" si="59"/>
        <v>0</v>
      </c>
      <c r="F116" s="109">
        <f t="shared" si="59"/>
        <v>0</v>
      </c>
      <c r="G116" s="131"/>
      <c r="H116" s="131"/>
      <c r="I116" s="131"/>
      <c r="J116" s="131"/>
      <c r="K116" s="131"/>
      <c r="L116" s="131"/>
      <c r="M116" s="131"/>
      <c r="N116" s="184"/>
    </row>
    <row r="117" spans="1:19" ht="13.5" thickBot="1" x14ac:dyDescent="0.25">
      <c r="A117" s="176" t="s">
        <v>127</v>
      </c>
      <c r="B117" s="281" t="s">
        <v>128</v>
      </c>
      <c r="C117" s="281"/>
      <c r="D117" s="177">
        <f>SUM(D113:D116)</f>
        <v>0</v>
      </c>
      <c r="E117" s="177">
        <f t="shared" ref="E117:N117" si="60">SUM(E113:E116)</f>
        <v>0</v>
      </c>
      <c r="F117" s="177">
        <f t="shared" si="60"/>
        <v>0</v>
      </c>
      <c r="G117" s="178">
        <f t="shared" si="60"/>
        <v>0</v>
      </c>
      <c r="H117" s="178">
        <f t="shared" si="60"/>
        <v>0</v>
      </c>
      <c r="I117" s="178">
        <f t="shared" si="60"/>
        <v>0</v>
      </c>
      <c r="J117" s="178">
        <f t="shared" si="60"/>
        <v>0</v>
      </c>
      <c r="K117" s="178">
        <f t="shared" si="60"/>
        <v>0</v>
      </c>
      <c r="L117" s="178">
        <f t="shared" si="60"/>
        <v>0</v>
      </c>
      <c r="M117" s="178">
        <f t="shared" si="60"/>
        <v>0</v>
      </c>
      <c r="N117" s="179">
        <f t="shared" si="60"/>
        <v>0</v>
      </c>
      <c r="S117" s="114"/>
    </row>
    <row r="118" spans="1:19" x14ac:dyDescent="0.2">
      <c r="A118" s="129"/>
      <c r="B118" s="129"/>
      <c r="C118" s="129"/>
      <c r="D118" s="127"/>
      <c r="E118" s="127"/>
      <c r="F118" s="127"/>
      <c r="G118" s="129"/>
      <c r="H118" s="129"/>
      <c r="I118" s="129"/>
      <c r="J118" s="129"/>
      <c r="K118" s="129"/>
      <c r="L118" s="129"/>
      <c r="M118" s="129"/>
      <c r="N118" s="129"/>
    </row>
    <row r="119" spans="1:19" x14ac:dyDescent="0.2">
      <c r="A119" s="282" t="s">
        <v>129</v>
      </c>
      <c r="B119" s="283"/>
      <c r="C119" s="284"/>
      <c r="D119" s="108" t="str">
        <f>IF(D110-D117=0,"-","CHYBA BILANCE")</f>
        <v>-</v>
      </c>
      <c r="E119" s="108" t="str">
        <f t="shared" ref="E119:N119" si="61">IF(E110-E117=0,"-","CHYBA BILANCE")</f>
        <v>-</v>
      </c>
      <c r="F119" s="108" t="str">
        <f t="shared" si="61"/>
        <v>-</v>
      </c>
      <c r="G119" s="132" t="str">
        <f t="shared" si="61"/>
        <v>-</v>
      </c>
      <c r="H119" s="132" t="str">
        <f t="shared" si="61"/>
        <v>-</v>
      </c>
      <c r="I119" s="132" t="str">
        <f t="shared" si="61"/>
        <v>-</v>
      </c>
      <c r="J119" s="132" t="str">
        <f t="shared" si="61"/>
        <v>-</v>
      </c>
      <c r="K119" s="132" t="str">
        <f t="shared" si="61"/>
        <v>-</v>
      </c>
      <c r="L119" s="132" t="str">
        <f t="shared" si="61"/>
        <v>-</v>
      </c>
      <c r="M119" s="132" t="str">
        <f t="shared" si="61"/>
        <v>-</v>
      </c>
      <c r="N119" s="132" t="str">
        <f t="shared" si="61"/>
        <v>-</v>
      </c>
      <c r="S119" s="114"/>
    </row>
    <row r="123" spans="1:19" x14ac:dyDescent="0.2">
      <c r="E123" s="114"/>
      <c r="G123" s="114"/>
    </row>
    <row r="126" spans="1:19" x14ac:dyDescent="0.2">
      <c r="G126" s="114"/>
    </row>
    <row r="129" spans="5:7" x14ac:dyDescent="0.2">
      <c r="E129" s="114"/>
      <c r="G129" s="114"/>
    </row>
  </sheetData>
  <protectedRanges>
    <protectedRange sqref="G113:G116 H114:H116 I113:I116 K113 M113:M116 N114:N116 J114:L116" name="Oblast25"/>
    <protectedRange sqref="G32:N33 G35:N37 G39:N40 G47:N48 G62:N63 G74:N75 G77:N80 G82:N85 G87:N90 G99:N106 G42:H45 L42:N45 I43:K45 I42:J42 G92:N97 G50:N60 G65:N72" name="Oblast24"/>
    <protectedRange sqref="B99:C106" name="Oblast18"/>
    <protectedRange sqref="B92:C97" name="Oblast17"/>
    <protectedRange sqref="B87:C90" name="Oblast16"/>
    <protectedRange sqref="B82:C85" name="Oblast15"/>
    <protectedRange sqref="B77:C80 B59" name="Oblast14"/>
    <protectedRange sqref="B74:C75" name="Oblast13"/>
    <protectedRange sqref="B58:C58 B60:C60 C59 B65:C72" name="Oblast12"/>
    <protectedRange sqref="B62:C63" name="Oblast11"/>
    <protectedRange sqref="B47:C48" name="Oblast8"/>
    <protectedRange sqref="B42:C45 B16:B18" name="Oblast7"/>
    <protectedRange sqref="B39:C40" name="Oblast6"/>
    <protectedRange sqref="B35:C37" name="Oblast5"/>
    <protectedRange sqref="B25:C30" name="Oblast4"/>
    <protectedRange sqref="B19:C20" name="Oblast3"/>
    <protectedRange sqref="B13:C14" name="Oblast2"/>
    <protectedRange sqref="B5:C6" name="Oblast1"/>
    <protectedRange sqref="B50:C57" name="Oblast9"/>
    <protectedRange sqref="B58:C58 B60:C60 C59 B65:C72" name="Oblast10"/>
    <protectedRange sqref="G5:N6" name="Oblast19"/>
    <protectedRange sqref="G8:N11" name="Oblast20"/>
    <protectedRange sqref="G13:N14" name="Oblast21"/>
    <protectedRange sqref="G16:N20" name="Oblast22"/>
    <protectedRange sqref="G22:N23 G25:N30" name="Oblast23"/>
  </protectedRanges>
  <mergeCells count="54">
    <mergeCell ref="B117:C117"/>
    <mergeCell ref="A119:C119"/>
    <mergeCell ref="E1:K1"/>
    <mergeCell ref="M1:N1"/>
    <mergeCell ref="A58:A60"/>
    <mergeCell ref="B109:C109"/>
    <mergeCell ref="B110:C110"/>
    <mergeCell ref="B113:C113"/>
    <mergeCell ref="B114:C114"/>
    <mergeCell ref="B115:C115"/>
    <mergeCell ref="B116:C116"/>
    <mergeCell ref="A86:A90"/>
    <mergeCell ref="B86:C86"/>
    <mergeCell ref="A91:A97"/>
    <mergeCell ref="B91:C91"/>
    <mergeCell ref="A98:A106"/>
    <mergeCell ref="B108:C108"/>
    <mergeCell ref="A64:A72"/>
    <mergeCell ref="A73:A75"/>
    <mergeCell ref="B73:C73"/>
    <mergeCell ref="A76:A80"/>
    <mergeCell ref="B76:C76"/>
    <mergeCell ref="A81:A85"/>
    <mergeCell ref="B81:C81"/>
    <mergeCell ref="A61:A63"/>
    <mergeCell ref="B61:C61"/>
    <mergeCell ref="A24:A30"/>
    <mergeCell ref="A31:A33"/>
    <mergeCell ref="B31:C31"/>
    <mergeCell ref="A34:A37"/>
    <mergeCell ref="A38:A40"/>
    <mergeCell ref="B38:C38"/>
    <mergeCell ref="A41:A45"/>
    <mergeCell ref="B41:C41"/>
    <mergeCell ref="A46:A48"/>
    <mergeCell ref="B46:C46"/>
    <mergeCell ref="A49:A57"/>
    <mergeCell ref="A12:A14"/>
    <mergeCell ref="B12:C12"/>
    <mergeCell ref="A15:A20"/>
    <mergeCell ref="B15:C15"/>
    <mergeCell ref="A21:A23"/>
    <mergeCell ref="B21:C21"/>
    <mergeCell ref="M2:N2"/>
    <mergeCell ref="A3:B3"/>
    <mergeCell ref="A4:A6"/>
    <mergeCell ref="B4:C4"/>
    <mergeCell ref="A7:A11"/>
    <mergeCell ref="B7:C7"/>
    <mergeCell ref="A1:C1"/>
    <mergeCell ref="D2:F2"/>
    <mergeCell ref="G2:H2"/>
    <mergeCell ref="I2:J2"/>
    <mergeCell ref="K2:L2"/>
  </mergeCells>
  <dataValidations disablePrompts="1" count="3">
    <dataValidation type="list" allowBlank="1" showInputMessage="1" showErrorMessage="1" sqref="G2">
      <formula1>Rok_fin</formula1>
    </dataValidation>
    <dataValidation type="list" allowBlank="1" showInputMessage="1" showErrorMessage="1" sqref="C2:C3">
      <formula1>Progr</formula1>
    </dataValidation>
    <dataValidation type="list" allowBlank="1" showInputMessage="1" showErrorMessage="1" sqref="A3">
      <formula1>Stav_real</formula1>
    </dataValidation>
  </dataValidations>
  <pageMargins left="0.70866141732283472" right="0.70866141732283472" top="0.78740157480314965" bottom="0.78740157480314965" header="0.31496062992125984" footer="0.31496062992125984"/>
  <pageSetup paperSize="9" scale="72" fitToHeight="0" orientation="landscape" r:id="rId1"/>
  <rowBreaks count="2" manualBreakCount="2">
    <brk id="48" max="16383" man="1"/>
    <brk id="9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9"/>
  <sheetViews>
    <sheetView zoomScaleNormal="100" workbookViewId="0">
      <selection activeCell="E4" sqref="E4"/>
    </sheetView>
  </sheetViews>
  <sheetFormatPr defaultRowHeight="11.25" x14ac:dyDescent="0.2"/>
  <cols>
    <col min="1" max="1" width="3.83203125" customWidth="1"/>
    <col min="2" max="2" width="33.1640625" customWidth="1"/>
    <col min="3" max="3" width="8" customWidth="1"/>
    <col min="4" max="4" width="6" style="14" customWidth="1"/>
    <col min="5" max="5" width="13.5" bestFit="1" customWidth="1"/>
    <col min="6" max="6" width="12.33203125" bestFit="1" customWidth="1"/>
    <col min="10" max="10" width="13.5" bestFit="1" customWidth="1"/>
  </cols>
  <sheetData>
    <row r="1" spans="1:10" x14ac:dyDescent="0.2">
      <c r="A1" s="10"/>
      <c r="B1" s="10"/>
      <c r="C1" s="10" t="s">
        <v>77</v>
      </c>
      <c r="D1" s="20"/>
      <c r="E1" s="20">
        <v>2016</v>
      </c>
      <c r="F1" s="20">
        <f>E1+1</f>
        <v>2017</v>
      </c>
      <c r="G1" s="20">
        <f t="shared" ref="G1:I1" si="0">F1+1</f>
        <v>2018</v>
      </c>
      <c r="H1" s="20">
        <f t="shared" si="0"/>
        <v>2019</v>
      </c>
      <c r="I1" s="20">
        <f t="shared" si="0"/>
        <v>2020</v>
      </c>
      <c r="J1" s="10" t="s">
        <v>89</v>
      </c>
    </row>
    <row r="2" spans="1:10" x14ac:dyDescent="0.2">
      <c r="A2" s="11" t="s">
        <v>57</v>
      </c>
      <c r="B2" s="11" t="s">
        <v>56</v>
      </c>
      <c r="C2" s="301"/>
      <c r="D2" s="302"/>
      <c r="E2" s="12">
        <f>SUM(E3:E23)</f>
        <v>100</v>
      </c>
      <c r="F2" s="12">
        <f t="shared" ref="F2:I2" si="1">SUM(F3:F23)</f>
        <v>200</v>
      </c>
      <c r="G2" s="12">
        <f t="shared" si="1"/>
        <v>300</v>
      </c>
      <c r="H2" s="12">
        <f t="shared" si="1"/>
        <v>400</v>
      </c>
      <c r="I2" s="12">
        <f t="shared" si="1"/>
        <v>500</v>
      </c>
      <c r="J2" s="12">
        <f t="shared" ref="J2:J33" si="2">E2+F2+G2+H2+I2</f>
        <v>1500</v>
      </c>
    </row>
    <row r="3" spans="1:10" x14ac:dyDescent="0.2">
      <c r="A3" s="299" t="s">
        <v>58</v>
      </c>
      <c r="B3" s="298" t="s">
        <v>59</v>
      </c>
      <c r="C3" s="19">
        <v>6010</v>
      </c>
      <c r="D3" s="20">
        <v>2</v>
      </c>
      <c r="E3" s="13">
        <v>100</v>
      </c>
      <c r="F3" s="13">
        <v>200</v>
      </c>
      <c r="G3" s="13">
        <v>300</v>
      </c>
      <c r="H3" s="13">
        <v>400</v>
      </c>
      <c r="I3" s="13">
        <v>500</v>
      </c>
      <c r="J3" s="13">
        <f t="shared" si="2"/>
        <v>1500</v>
      </c>
    </row>
    <row r="4" spans="1:10" x14ac:dyDescent="0.2">
      <c r="A4" s="299"/>
      <c r="B4" s="298"/>
      <c r="C4" s="19">
        <v>6010</v>
      </c>
      <c r="D4" s="20">
        <v>1</v>
      </c>
      <c r="E4" s="13"/>
      <c r="F4" s="13"/>
      <c r="G4" s="13"/>
      <c r="H4" s="13"/>
      <c r="I4" s="13"/>
      <c r="J4" s="13">
        <f t="shared" si="2"/>
        <v>0</v>
      </c>
    </row>
    <row r="5" spans="1:10" x14ac:dyDescent="0.2">
      <c r="A5" s="299"/>
      <c r="B5" s="298"/>
      <c r="C5" s="19"/>
      <c r="D5" s="20"/>
      <c r="E5" s="13"/>
      <c r="F5" s="13"/>
      <c r="G5" s="13"/>
      <c r="H5" s="13"/>
      <c r="I5" s="13"/>
      <c r="J5" s="13">
        <f t="shared" si="2"/>
        <v>0</v>
      </c>
    </row>
    <row r="6" spans="1:10" x14ac:dyDescent="0.2">
      <c r="A6" s="299" t="s">
        <v>60</v>
      </c>
      <c r="B6" s="298" t="s">
        <v>2</v>
      </c>
      <c r="C6" s="19"/>
      <c r="D6" s="20"/>
      <c r="E6" s="13"/>
      <c r="F6" s="13"/>
      <c r="G6" s="13"/>
      <c r="H6" s="13"/>
      <c r="I6" s="13"/>
      <c r="J6" s="13">
        <f t="shared" si="2"/>
        <v>0</v>
      </c>
    </row>
    <row r="7" spans="1:10" x14ac:dyDescent="0.2">
      <c r="A7" s="299"/>
      <c r="B7" s="298"/>
      <c r="C7" s="19"/>
      <c r="D7" s="20"/>
      <c r="E7" s="13"/>
      <c r="F7" s="13"/>
      <c r="G7" s="13"/>
      <c r="H7" s="13"/>
      <c r="I7" s="13"/>
      <c r="J7" s="13">
        <f t="shared" si="2"/>
        <v>0</v>
      </c>
    </row>
    <row r="8" spans="1:10" x14ac:dyDescent="0.2">
      <c r="A8" s="299"/>
      <c r="B8" s="298"/>
      <c r="C8" s="19"/>
      <c r="D8" s="20"/>
      <c r="E8" s="13"/>
      <c r="F8" s="13"/>
      <c r="G8" s="13"/>
      <c r="H8" s="13"/>
      <c r="I8" s="13"/>
      <c r="J8" s="13">
        <f t="shared" si="2"/>
        <v>0</v>
      </c>
    </row>
    <row r="9" spans="1:10" x14ac:dyDescent="0.2">
      <c r="A9" s="299" t="s">
        <v>61</v>
      </c>
      <c r="B9" s="298" t="s">
        <v>62</v>
      </c>
      <c r="C9" s="19"/>
      <c r="D9" s="20"/>
      <c r="E9" s="13"/>
      <c r="F9" s="13"/>
      <c r="G9" s="13"/>
      <c r="H9" s="13"/>
      <c r="I9" s="13"/>
      <c r="J9" s="13">
        <f t="shared" si="2"/>
        <v>0</v>
      </c>
    </row>
    <row r="10" spans="1:10" x14ac:dyDescent="0.2">
      <c r="A10" s="299"/>
      <c r="B10" s="298"/>
      <c r="C10" s="19"/>
      <c r="D10" s="20"/>
      <c r="E10" s="13"/>
      <c r="F10" s="13"/>
      <c r="G10" s="13"/>
      <c r="H10" s="13"/>
      <c r="I10" s="13"/>
      <c r="J10" s="13">
        <f t="shared" si="2"/>
        <v>0</v>
      </c>
    </row>
    <row r="11" spans="1:10" x14ac:dyDescent="0.2">
      <c r="A11" s="299"/>
      <c r="B11" s="298"/>
      <c r="C11" s="19"/>
      <c r="D11" s="20"/>
      <c r="E11" s="13"/>
      <c r="F11" s="13"/>
      <c r="G11" s="13"/>
      <c r="H11" s="13"/>
      <c r="I11" s="13"/>
      <c r="J11" s="13">
        <f t="shared" si="2"/>
        <v>0</v>
      </c>
    </row>
    <row r="12" spans="1:10" x14ac:dyDescent="0.2">
      <c r="A12" s="299" t="s">
        <v>63</v>
      </c>
      <c r="B12" s="298" t="s">
        <v>64</v>
      </c>
      <c r="C12" s="19"/>
      <c r="D12" s="20"/>
      <c r="E12" s="13"/>
      <c r="F12" s="13"/>
      <c r="G12" s="13"/>
      <c r="H12" s="13"/>
      <c r="I12" s="13"/>
      <c r="J12" s="13">
        <f t="shared" si="2"/>
        <v>0</v>
      </c>
    </row>
    <row r="13" spans="1:10" x14ac:dyDescent="0.2">
      <c r="A13" s="299"/>
      <c r="B13" s="298"/>
      <c r="C13" s="19"/>
      <c r="D13" s="20"/>
      <c r="E13" s="13"/>
      <c r="F13" s="13"/>
      <c r="G13" s="13"/>
      <c r="H13" s="13"/>
      <c r="I13" s="13"/>
      <c r="J13" s="13">
        <f t="shared" si="2"/>
        <v>0</v>
      </c>
    </row>
    <row r="14" spans="1:10" x14ac:dyDescent="0.2">
      <c r="A14" s="299"/>
      <c r="B14" s="298"/>
      <c r="C14" s="19"/>
      <c r="D14" s="20"/>
      <c r="E14" s="13"/>
      <c r="F14" s="13"/>
      <c r="G14" s="13"/>
      <c r="H14" s="13"/>
      <c r="I14" s="13"/>
      <c r="J14" s="13">
        <f t="shared" si="2"/>
        <v>0</v>
      </c>
    </row>
    <row r="15" spans="1:10" x14ac:dyDescent="0.2">
      <c r="A15" s="299" t="s">
        <v>65</v>
      </c>
      <c r="B15" s="298" t="s">
        <v>66</v>
      </c>
      <c r="C15" s="19"/>
      <c r="D15" s="20"/>
      <c r="E15" s="13"/>
      <c r="F15" s="13"/>
      <c r="G15" s="13"/>
      <c r="H15" s="13"/>
      <c r="I15" s="13"/>
      <c r="J15" s="13">
        <f t="shared" si="2"/>
        <v>0</v>
      </c>
    </row>
    <row r="16" spans="1:10" x14ac:dyDescent="0.2">
      <c r="A16" s="299"/>
      <c r="B16" s="298"/>
      <c r="C16" s="19"/>
      <c r="D16" s="20"/>
      <c r="E16" s="13"/>
      <c r="F16" s="13"/>
      <c r="G16" s="13"/>
      <c r="H16" s="13"/>
      <c r="I16" s="13"/>
      <c r="J16" s="13">
        <f t="shared" si="2"/>
        <v>0</v>
      </c>
    </row>
    <row r="17" spans="1:10" x14ac:dyDescent="0.2">
      <c r="A17" s="299"/>
      <c r="B17" s="298"/>
      <c r="C17" s="19"/>
      <c r="D17" s="20"/>
      <c r="E17" s="13"/>
      <c r="F17" s="13"/>
      <c r="G17" s="13"/>
      <c r="H17" s="13"/>
      <c r="I17" s="13"/>
      <c r="J17" s="13">
        <f t="shared" si="2"/>
        <v>0</v>
      </c>
    </row>
    <row r="18" spans="1:10" x14ac:dyDescent="0.2">
      <c r="A18" s="299" t="s">
        <v>67</v>
      </c>
      <c r="B18" s="298" t="s">
        <v>3</v>
      </c>
      <c r="C18" s="19"/>
      <c r="D18" s="20"/>
      <c r="E18" s="13"/>
      <c r="F18" s="13"/>
      <c r="G18" s="13"/>
      <c r="H18" s="13"/>
      <c r="I18" s="13"/>
      <c r="J18" s="13">
        <f t="shared" si="2"/>
        <v>0</v>
      </c>
    </row>
    <row r="19" spans="1:10" x14ac:dyDescent="0.2">
      <c r="A19" s="299"/>
      <c r="B19" s="298"/>
      <c r="C19" s="19"/>
      <c r="D19" s="20"/>
      <c r="E19" s="13"/>
      <c r="F19" s="13"/>
      <c r="G19" s="13"/>
      <c r="H19" s="13"/>
      <c r="I19" s="13"/>
      <c r="J19" s="13">
        <f t="shared" si="2"/>
        <v>0</v>
      </c>
    </row>
    <row r="20" spans="1:10" x14ac:dyDescent="0.2">
      <c r="A20" s="299"/>
      <c r="B20" s="298"/>
      <c r="C20" s="19"/>
      <c r="D20" s="20"/>
      <c r="E20" s="13"/>
      <c r="F20" s="13"/>
      <c r="G20" s="13"/>
      <c r="H20" s="13"/>
      <c r="I20" s="13"/>
      <c r="J20" s="13">
        <f t="shared" si="2"/>
        <v>0</v>
      </c>
    </row>
    <row r="21" spans="1:10" x14ac:dyDescent="0.2">
      <c r="A21" s="299" t="s">
        <v>68</v>
      </c>
      <c r="B21" s="300" t="s">
        <v>78</v>
      </c>
      <c r="C21" s="19"/>
      <c r="D21" s="20"/>
      <c r="E21" s="13"/>
      <c r="F21" s="13"/>
      <c r="G21" s="13"/>
      <c r="H21" s="13"/>
      <c r="I21" s="13"/>
      <c r="J21" s="13">
        <f t="shared" si="2"/>
        <v>0</v>
      </c>
    </row>
    <row r="22" spans="1:10" x14ac:dyDescent="0.2">
      <c r="A22" s="299"/>
      <c r="B22" s="300"/>
      <c r="C22" s="19"/>
      <c r="D22" s="20"/>
      <c r="E22" s="13"/>
      <c r="F22" s="13"/>
      <c r="G22" s="13"/>
      <c r="H22" s="13"/>
      <c r="I22" s="13"/>
      <c r="J22" s="13">
        <f t="shared" si="2"/>
        <v>0</v>
      </c>
    </row>
    <row r="23" spans="1:10" x14ac:dyDescent="0.2">
      <c r="A23" s="299"/>
      <c r="B23" s="300"/>
      <c r="C23" s="19"/>
      <c r="D23" s="20"/>
      <c r="E23" s="13"/>
      <c r="F23" s="13"/>
      <c r="G23" s="13"/>
      <c r="H23" s="13"/>
      <c r="I23" s="13"/>
      <c r="J23" s="13">
        <f t="shared" si="2"/>
        <v>0</v>
      </c>
    </row>
    <row r="24" spans="1:10" x14ac:dyDescent="0.2">
      <c r="A24" s="11" t="s">
        <v>79</v>
      </c>
      <c r="B24" s="11" t="s">
        <v>80</v>
      </c>
      <c r="C24" s="19"/>
      <c r="D24" s="21"/>
      <c r="E24" s="12">
        <f>SUM(E25:E32)</f>
        <v>0</v>
      </c>
      <c r="F24" s="12">
        <f t="shared" ref="F24:I24" si="3">SUM(F25:F32)</f>
        <v>500</v>
      </c>
      <c r="G24" s="12">
        <f t="shared" si="3"/>
        <v>400</v>
      </c>
      <c r="H24" s="12">
        <f t="shared" si="3"/>
        <v>500</v>
      </c>
      <c r="I24" s="12">
        <f t="shared" si="3"/>
        <v>600</v>
      </c>
      <c r="J24" s="13">
        <f t="shared" si="2"/>
        <v>2000</v>
      </c>
    </row>
    <row r="25" spans="1:10" x14ac:dyDescent="0.2">
      <c r="A25" s="299" t="s">
        <v>58</v>
      </c>
      <c r="B25" s="298" t="s">
        <v>81</v>
      </c>
      <c r="C25" s="19">
        <v>6090</v>
      </c>
      <c r="D25" s="20">
        <v>1</v>
      </c>
      <c r="E25" s="13"/>
      <c r="F25" s="13">
        <v>200</v>
      </c>
      <c r="G25" s="13">
        <v>400</v>
      </c>
      <c r="H25" s="13">
        <v>500</v>
      </c>
      <c r="I25" s="13">
        <v>600</v>
      </c>
      <c r="J25" s="13">
        <f t="shared" si="2"/>
        <v>1700</v>
      </c>
    </row>
    <row r="26" spans="1:10" x14ac:dyDescent="0.2">
      <c r="A26" s="299"/>
      <c r="B26" s="298"/>
      <c r="C26" s="19">
        <v>6090</v>
      </c>
      <c r="D26" s="20">
        <v>1</v>
      </c>
      <c r="E26" s="13"/>
      <c r="F26" s="13">
        <v>300</v>
      </c>
      <c r="G26" s="13"/>
      <c r="H26" s="13"/>
      <c r="I26" s="13"/>
      <c r="J26" s="13">
        <f t="shared" si="2"/>
        <v>300</v>
      </c>
    </row>
    <row r="27" spans="1:10" x14ac:dyDescent="0.2">
      <c r="A27" s="299"/>
      <c r="B27" s="298"/>
      <c r="C27" s="19">
        <v>6090</v>
      </c>
      <c r="D27" s="20">
        <v>1</v>
      </c>
      <c r="E27" s="13"/>
      <c r="F27" s="13"/>
      <c r="G27" s="13"/>
      <c r="H27" s="13"/>
      <c r="I27" s="13"/>
      <c r="J27" s="13">
        <f t="shared" si="2"/>
        <v>0</v>
      </c>
    </row>
    <row r="28" spans="1:10" x14ac:dyDescent="0.2">
      <c r="A28" s="299"/>
      <c r="B28" s="298"/>
      <c r="C28" s="19">
        <v>6090</v>
      </c>
      <c r="D28" s="20">
        <v>2</v>
      </c>
      <c r="E28" s="13"/>
      <c r="F28" s="13"/>
      <c r="G28" s="13"/>
      <c r="H28" s="13"/>
      <c r="I28" s="13"/>
      <c r="J28" s="13">
        <f t="shared" si="2"/>
        <v>0</v>
      </c>
    </row>
    <row r="29" spans="1:10" x14ac:dyDescent="0.2">
      <c r="A29" s="299" t="s">
        <v>60</v>
      </c>
      <c r="B29" s="298" t="s">
        <v>82</v>
      </c>
      <c r="C29" s="19"/>
      <c r="D29" s="20"/>
      <c r="E29" s="13"/>
      <c r="F29" s="13"/>
      <c r="G29" s="13"/>
      <c r="H29" s="13"/>
      <c r="I29" s="13"/>
      <c r="J29" s="13">
        <f t="shared" si="2"/>
        <v>0</v>
      </c>
    </row>
    <row r="30" spans="1:10" x14ac:dyDescent="0.2">
      <c r="A30" s="299"/>
      <c r="B30" s="298"/>
      <c r="C30" s="19"/>
      <c r="D30" s="20"/>
      <c r="E30" s="13"/>
      <c r="F30" s="13"/>
      <c r="G30" s="13"/>
      <c r="H30" s="13"/>
      <c r="I30" s="13"/>
      <c r="J30" s="13">
        <f t="shared" si="2"/>
        <v>0</v>
      </c>
    </row>
    <row r="31" spans="1:10" x14ac:dyDescent="0.2">
      <c r="A31" s="299"/>
      <c r="B31" s="298"/>
      <c r="C31" s="19"/>
      <c r="D31" s="20"/>
      <c r="E31" s="13"/>
      <c r="F31" s="13"/>
      <c r="G31" s="13"/>
      <c r="H31" s="13"/>
      <c r="I31" s="13"/>
      <c r="J31" s="13">
        <f t="shared" si="2"/>
        <v>0</v>
      </c>
    </row>
    <row r="32" spans="1:10" x14ac:dyDescent="0.2">
      <c r="A32" s="299"/>
      <c r="B32" s="298"/>
      <c r="C32" s="19"/>
      <c r="D32" s="20"/>
      <c r="E32" s="13"/>
      <c r="F32" s="13"/>
      <c r="G32" s="13"/>
      <c r="H32" s="13"/>
      <c r="I32" s="13"/>
      <c r="J32" s="13">
        <f t="shared" si="2"/>
        <v>0</v>
      </c>
    </row>
    <row r="33" spans="1:10" x14ac:dyDescent="0.2">
      <c r="A33" s="11" t="s">
        <v>83</v>
      </c>
      <c r="B33" s="11" t="s">
        <v>84</v>
      </c>
      <c r="C33" s="19"/>
      <c r="D33" s="20"/>
      <c r="E33" s="12">
        <f>SUM(E34:E42)</f>
        <v>0</v>
      </c>
      <c r="F33" s="12">
        <f t="shared" ref="F33:I33" si="4">SUM(F34:F42)</f>
        <v>0</v>
      </c>
      <c r="G33" s="12">
        <f t="shared" si="4"/>
        <v>0</v>
      </c>
      <c r="H33" s="12">
        <f t="shared" si="4"/>
        <v>0</v>
      </c>
      <c r="I33" s="12">
        <f t="shared" si="4"/>
        <v>0</v>
      </c>
      <c r="J33" s="13">
        <f t="shared" si="2"/>
        <v>0</v>
      </c>
    </row>
    <row r="34" spans="1:10" x14ac:dyDescent="0.2">
      <c r="A34" s="299" t="s">
        <v>58</v>
      </c>
      <c r="B34" s="298" t="s">
        <v>85</v>
      </c>
      <c r="C34" s="19"/>
      <c r="D34" s="20"/>
      <c r="E34" s="13"/>
      <c r="F34" s="13"/>
      <c r="G34" s="13"/>
      <c r="H34" s="13"/>
      <c r="I34" s="13"/>
      <c r="J34" s="13">
        <f t="shared" ref="J34:J43" si="5">E34+F34+G34+H34+I34</f>
        <v>0</v>
      </c>
    </row>
    <row r="35" spans="1:10" x14ac:dyDescent="0.2">
      <c r="A35" s="299"/>
      <c r="B35" s="298"/>
      <c r="C35" s="19"/>
      <c r="D35" s="20"/>
      <c r="E35" s="13"/>
      <c r="F35" s="13"/>
      <c r="G35" s="13"/>
      <c r="H35" s="13"/>
      <c r="I35" s="13"/>
      <c r="J35" s="13">
        <f t="shared" si="5"/>
        <v>0</v>
      </c>
    </row>
    <row r="36" spans="1:10" x14ac:dyDescent="0.2">
      <c r="A36" s="299"/>
      <c r="B36" s="298"/>
      <c r="C36" s="19"/>
      <c r="D36" s="20"/>
      <c r="E36" s="13"/>
      <c r="F36" s="13"/>
      <c r="G36" s="13"/>
      <c r="H36" s="13"/>
      <c r="I36" s="13"/>
      <c r="J36" s="13">
        <f t="shared" si="5"/>
        <v>0</v>
      </c>
    </row>
    <row r="37" spans="1:10" x14ac:dyDescent="0.2">
      <c r="A37" s="299" t="s">
        <v>60</v>
      </c>
      <c r="B37" s="298" t="s">
        <v>86</v>
      </c>
      <c r="C37" s="19"/>
      <c r="D37" s="20"/>
      <c r="E37" s="13"/>
      <c r="F37" s="13"/>
      <c r="G37" s="13"/>
      <c r="H37" s="13"/>
      <c r="I37" s="13"/>
      <c r="J37" s="13">
        <f t="shared" si="5"/>
        <v>0</v>
      </c>
    </row>
    <row r="38" spans="1:10" x14ac:dyDescent="0.2">
      <c r="A38" s="299"/>
      <c r="B38" s="298"/>
      <c r="C38" s="19"/>
      <c r="D38" s="20"/>
      <c r="E38" s="13"/>
      <c r="F38" s="13"/>
      <c r="G38" s="13"/>
      <c r="H38" s="13"/>
      <c r="I38" s="13"/>
      <c r="J38" s="13">
        <f t="shared" si="5"/>
        <v>0</v>
      </c>
    </row>
    <row r="39" spans="1:10" x14ac:dyDescent="0.2">
      <c r="A39" s="299"/>
      <c r="B39" s="298"/>
      <c r="C39" s="19"/>
      <c r="D39" s="20"/>
      <c r="E39" s="13"/>
      <c r="F39" s="13"/>
      <c r="G39" s="13"/>
      <c r="H39" s="13"/>
      <c r="I39" s="13"/>
      <c r="J39" s="13">
        <f t="shared" si="5"/>
        <v>0</v>
      </c>
    </row>
    <row r="40" spans="1:10" x14ac:dyDescent="0.2">
      <c r="A40" s="299" t="s">
        <v>61</v>
      </c>
      <c r="B40" s="300" t="s">
        <v>87</v>
      </c>
      <c r="C40" s="19"/>
      <c r="D40" s="20"/>
      <c r="E40" s="13"/>
      <c r="F40" s="13"/>
      <c r="G40" s="13"/>
      <c r="H40" s="13"/>
      <c r="I40" s="13"/>
      <c r="J40" s="13">
        <f t="shared" si="5"/>
        <v>0</v>
      </c>
    </row>
    <row r="41" spans="1:10" x14ac:dyDescent="0.2">
      <c r="A41" s="299"/>
      <c r="B41" s="300"/>
      <c r="C41" s="19"/>
      <c r="D41" s="20"/>
      <c r="E41" s="13"/>
      <c r="F41" s="13"/>
      <c r="G41" s="13"/>
      <c r="H41" s="13"/>
      <c r="I41" s="13"/>
      <c r="J41" s="13">
        <f t="shared" si="5"/>
        <v>0</v>
      </c>
    </row>
    <row r="42" spans="1:10" x14ac:dyDescent="0.2">
      <c r="A42" s="299"/>
      <c r="B42" s="300"/>
      <c r="C42" s="20"/>
      <c r="D42" s="20"/>
      <c r="E42" s="13"/>
      <c r="F42" s="13"/>
      <c r="G42" s="13"/>
      <c r="H42" s="13"/>
      <c r="I42" s="13"/>
      <c r="J42" s="13">
        <f t="shared" si="5"/>
        <v>0</v>
      </c>
    </row>
    <row r="43" spans="1:10" x14ac:dyDescent="0.2">
      <c r="A43" s="303" t="s">
        <v>88</v>
      </c>
      <c r="B43" s="303"/>
      <c r="C43" s="303"/>
      <c r="D43" s="303"/>
      <c r="E43" s="15">
        <f>E2+E24+E33</f>
        <v>100</v>
      </c>
      <c r="F43" s="15">
        <f t="shared" ref="F43:I43" si="6">F2+F24+F33</f>
        <v>700</v>
      </c>
      <c r="G43" s="15">
        <f t="shared" si="6"/>
        <v>700</v>
      </c>
      <c r="H43" s="15">
        <f t="shared" si="6"/>
        <v>900</v>
      </c>
      <c r="I43" s="15">
        <f t="shared" si="6"/>
        <v>1100</v>
      </c>
      <c r="J43" s="15">
        <f t="shared" si="5"/>
        <v>3500</v>
      </c>
    </row>
    <row r="44" spans="1:10" x14ac:dyDescent="0.2">
      <c r="A44" s="303" t="s">
        <v>99</v>
      </c>
      <c r="B44" s="303" t="s">
        <v>95</v>
      </c>
      <c r="C44" s="303"/>
      <c r="D44" s="303"/>
      <c r="E44" s="15">
        <f>SUM(E45:E53)</f>
        <v>0</v>
      </c>
      <c r="F44" s="15">
        <f t="shared" ref="F44:J44" si="7">SUM(F45:F53)</f>
        <v>0</v>
      </c>
      <c r="G44" s="15">
        <f t="shared" si="7"/>
        <v>0</v>
      </c>
      <c r="H44" s="15">
        <f t="shared" si="7"/>
        <v>0</v>
      </c>
      <c r="I44" s="15">
        <f t="shared" si="7"/>
        <v>0</v>
      </c>
      <c r="J44" s="15">
        <f t="shared" si="7"/>
        <v>0</v>
      </c>
    </row>
    <row r="45" spans="1:10" x14ac:dyDescent="0.2">
      <c r="A45" s="20" t="s">
        <v>58</v>
      </c>
      <c r="B45" s="10" t="s">
        <v>96</v>
      </c>
      <c r="C45" s="10">
        <v>6570</v>
      </c>
      <c r="D45" s="20"/>
      <c r="E45" s="13"/>
      <c r="F45" s="13"/>
      <c r="G45" s="13"/>
      <c r="H45" s="13"/>
      <c r="I45" s="13"/>
      <c r="J45" s="13">
        <f>SUM(E45:I45)</f>
        <v>0</v>
      </c>
    </row>
    <row r="46" spans="1:10" x14ac:dyDescent="0.2">
      <c r="A46" s="299" t="s">
        <v>60</v>
      </c>
      <c r="B46" s="298" t="s">
        <v>14</v>
      </c>
      <c r="C46" s="10">
        <v>5679</v>
      </c>
      <c r="D46" s="20" t="s">
        <v>102</v>
      </c>
      <c r="E46" s="13"/>
      <c r="F46" s="13"/>
      <c r="G46" s="13"/>
      <c r="H46" s="13"/>
      <c r="I46" s="13"/>
      <c r="J46" s="13">
        <f t="shared" ref="J46:J55" si="8">SUM(E46:I46)</f>
        <v>0</v>
      </c>
    </row>
    <row r="47" spans="1:10" x14ac:dyDescent="0.2">
      <c r="A47" s="299"/>
      <c r="B47" s="298"/>
      <c r="C47" s="10">
        <v>5679</v>
      </c>
      <c r="D47" s="20" t="s">
        <v>101</v>
      </c>
      <c r="E47" s="13"/>
      <c r="F47" s="13"/>
      <c r="G47" s="13"/>
      <c r="H47" s="13"/>
      <c r="I47" s="13"/>
      <c r="J47" s="13">
        <f t="shared" si="8"/>
        <v>0</v>
      </c>
    </row>
    <row r="48" spans="1:10" x14ac:dyDescent="0.2">
      <c r="A48" s="299"/>
      <c r="B48" s="298"/>
      <c r="C48" s="10">
        <v>6679</v>
      </c>
      <c r="D48" s="20" t="s">
        <v>102</v>
      </c>
      <c r="E48" s="13"/>
      <c r="F48" s="13"/>
      <c r="G48" s="13"/>
      <c r="H48" s="13"/>
      <c r="I48" s="13"/>
      <c r="J48" s="13">
        <f t="shared" si="8"/>
        <v>0</v>
      </c>
    </row>
    <row r="49" spans="1:10" x14ac:dyDescent="0.2">
      <c r="A49" s="299"/>
      <c r="B49" s="298"/>
      <c r="C49" s="10">
        <v>6679</v>
      </c>
      <c r="D49" s="20" t="s">
        <v>101</v>
      </c>
      <c r="E49" s="13"/>
      <c r="F49" s="13"/>
      <c r="G49" s="13"/>
      <c r="H49" s="13"/>
      <c r="I49" s="13"/>
      <c r="J49" s="13">
        <f t="shared" si="8"/>
        <v>0</v>
      </c>
    </row>
    <row r="50" spans="1:10" x14ac:dyDescent="0.2">
      <c r="A50" s="299" t="s">
        <v>61</v>
      </c>
      <c r="B50" s="298" t="s">
        <v>97</v>
      </c>
      <c r="C50" s="10">
        <v>5710</v>
      </c>
      <c r="D50" s="20" t="s">
        <v>102</v>
      </c>
      <c r="E50" s="13"/>
      <c r="F50" s="13"/>
      <c r="G50" s="13"/>
      <c r="H50" s="13"/>
      <c r="I50" s="13"/>
      <c r="J50" s="13">
        <f t="shared" si="8"/>
        <v>0</v>
      </c>
    </row>
    <row r="51" spans="1:10" x14ac:dyDescent="0.2">
      <c r="A51" s="299"/>
      <c r="B51" s="298"/>
      <c r="C51" s="10">
        <v>6710</v>
      </c>
      <c r="D51" s="20" t="s">
        <v>102</v>
      </c>
      <c r="E51" s="13"/>
      <c r="F51" s="13"/>
      <c r="G51" s="13"/>
      <c r="H51" s="13"/>
      <c r="I51" s="13"/>
      <c r="J51" s="13">
        <f t="shared" si="8"/>
        <v>0</v>
      </c>
    </row>
    <row r="52" spans="1:10" x14ac:dyDescent="0.2">
      <c r="A52" s="299" t="s">
        <v>63</v>
      </c>
      <c r="B52" s="298" t="s">
        <v>98</v>
      </c>
      <c r="C52" s="10">
        <v>5712</v>
      </c>
      <c r="D52" s="20" t="s">
        <v>102</v>
      </c>
      <c r="E52" s="13"/>
      <c r="F52" s="13"/>
      <c r="G52" s="13"/>
      <c r="H52" s="13"/>
      <c r="I52" s="13"/>
      <c r="J52" s="13">
        <f t="shared" si="8"/>
        <v>0</v>
      </c>
    </row>
    <row r="53" spans="1:10" x14ac:dyDescent="0.2">
      <c r="A53" s="299"/>
      <c r="B53" s="298"/>
      <c r="C53" s="10">
        <v>6712</v>
      </c>
      <c r="D53" s="20" t="s">
        <v>102</v>
      </c>
      <c r="E53" s="13"/>
      <c r="F53" s="13"/>
      <c r="G53" s="13"/>
      <c r="H53" s="13"/>
      <c r="I53" s="13"/>
      <c r="J53" s="13">
        <f t="shared" si="8"/>
        <v>0</v>
      </c>
    </row>
    <row r="54" spans="1:10" x14ac:dyDescent="0.2">
      <c r="E54" s="8"/>
      <c r="F54" s="8"/>
      <c r="G54" s="8"/>
      <c r="H54" s="8"/>
      <c r="I54" s="8"/>
    </row>
    <row r="55" spans="1:10" x14ac:dyDescent="0.2">
      <c r="B55" t="s">
        <v>100</v>
      </c>
      <c r="E55" s="8">
        <f>SUMIF($D$3:$D$42,1,E$2:E$42)</f>
        <v>100</v>
      </c>
      <c r="F55" s="8">
        <f t="shared" ref="F55:I55" si="9">SUMIF($D$3:$D$42,"A",F$2:F$42)</f>
        <v>0</v>
      </c>
      <c r="G55" s="8">
        <f t="shared" si="9"/>
        <v>0</v>
      </c>
      <c r="H55" s="8">
        <f t="shared" si="9"/>
        <v>0</v>
      </c>
      <c r="I55" s="8">
        <f t="shared" si="9"/>
        <v>0</v>
      </c>
      <c r="J55" s="13">
        <f t="shared" si="8"/>
        <v>100</v>
      </c>
    </row>
    <row r="56" spans="1:10" x14ac:dyDescent="0.2">
      <c r="E56" s="8"/>
      <c r="F56" s="8"/>
      <c r="G56" s="8"/>
      <c r="H56" s="8"/>
      <c r="I56" s="8"/>
    </row>
    <row r="57" spans="1:10" x14ac:dyDescent="0.2">
      <c r="E57" s="8"/>
      <c r="F57" s="8"/>
      <c r="G57" s="8"/>
      <c r="H57" s="8"/>
      <c r="I57" s="8"/>
    </row>
    <row r="58" spans="1:10" x14ac:dyDescent="0.2">
      <c r="E58" s="8"/>
      <c r="F58" s="8"/>
      <c r="G58" s="8"/>
      <c r="H58" s="8"/>
      <c r="I58" s="8"/>
    </row>
    <row r="59" spans="1:10" x14ac:dyDescent="0.2">
      <c r="E59" s="8"/>
      <c r="F59" s="8"/>
      <c r="G59" s="8"/>
      <c r="H59" s="8"/>
      <c r="I59" s="8"/>
    </row>
    <row r="60" spans="1:10" x14ac:dyDescent="0.2">
      <c r="E60" s="8"/>
      <c r="F60" s="8"/>
      <c r="G60" s="8"/>
      <c r="H60" s="8"/>
      <c r="I60" s="8"/>
    </row>
    <row r="61" spans="1:10" x14ac:dyDescent="0.2">
      <c r="E61" s="8"/>
      <c r="F61" s="8"/>
      <c r="G61" s="8"/>
      <c r="H61" s="8"/>
      <c r="I61" s="8"/>
    </row>
    <row r="62" spans="1:10" x14ac:dyDescent="0.2">
      <c r="E62" s="8"/>
      <c r="F62" s="8"/>
      <c r="G62" s="8"/>
      <c r="H62" s="8"/>
      <c r="I62" s="8"/>
    </row>
    <row r="63" spans="1:10" x14ac:dyDescent="0.2">
      <c r="E63" s="8"/>
      <c r="F63" s="8"/>
      <c r="G63" s="8"/>
      <c r="H63" s="8"/>
      <c r="I63" s="8"/>
    </row>
    <row r="64" spans="1:10" x14ac:dyDescent="0.2">
      <c r="E64" s="8"/>
      <c r="F64" s="8"/>
      <c r="G64" s="8"/>
      <c r="H64" s="8"/>
      <c r="I64" s="8"/>
    </row>
    <row r="65" spans="5:9" x14ac:dyDescent="0.2">
      <c r="E65" s="8"/>
      <c r="F65" s="8"/>
      <c r="G65" s="8"/>
      <c r="H65" s="8"/>
      <c r="I65" s="8"/>
    </row>
    <row r="66" spans="5:9" x14ac:dyDescent="0.2">
      <c r="E66" s="8"/>
      <c r="F66" s="8"/>
      <c r="G66" s="8"/>
      <c r="H66" s="8"/>
      <c r="I66" s="8"/>
    </row>
    <row r="67" spans="5:9" x14ac:dyDescent="0.2">
      <c r="E67" s="8"/>
      <c r="F67" s="8"/>
      <c r="G67" s="8"/>
      <c r="H67" s="8"/>
      <c r="I67" s="8"/>
    </row>
    <row r="68" spans="5:9" x14ac:dyDescent="0.2">
      <c r="E68" s="8"/>
      <c r="F68" s="8"/>
      <c r="G68" s="8"/>
      <c r="H68" s="8"/>
      <c r="I68" s="8"/>
    </row>
    <row r="69" spans="5:9" x14ac:dyDescent="0.2">
      <c r="E69" s="8"/>
      <c r="F69" s="8"/>
      <c r="G69" s="8"/>
      <c r="H69" s="8"/>
      <c r="I69" s="8"/>
    </row>
    <row r="70" spans="5:9" x14ac:dyDescent="0.2">
      <c r="E70" s="8"/>
      <c r="F70" s="8"/>
      <c r="G70" s="8"/>
      <c r="H70" s="8"/>
      <c r="I70" s="8"/>
    </row>
    <row r="71" spans="5:9" x14ac:dyDescent="0.2">
      <c r="E71" s="8"/>
      <c r="F71" s="8"/>
      <c r="G71" s="8"/>
      <c r="H71" s="8"/>
      <c r="I71" s="8"/>
    </row>
    <row r="72" spans="5:9" x14ac:dyDescent="0.2">
      <c r="E72" s="8"/>
      <c r="F72" s="8"/>
      <c r="G72" s="8"/>
      <c r="H72" s="8"/>
      <c r="I72" s="8"/>
    </row>
    <row r="73" spans="5:9" x14ac:dyDescent="0.2">
      <c r="E73" s="8"/>
      <c r="F73" s="8"/>
      <c r="G73" s="8"/>
      <c r="H73" s="8"/>
      <c r="I73" s="8"/>
    </row>
    <row r="74" spans="5:9" x14ac:dyDescent="0.2">
      <c r="E74" s="8"/>
      <c r="F74" s="8"/>
      <c r="G74" s="8"/>
      <c r="H74" s="8"/>
      <c r="I74" s="8"/>
    </row>
    <row r="75" spans="5:9" x14ac:dyDescent="0.2">
      <c r="E75" s="8"/>
      <c r="F75" s="8"/>
      <c r="G75" s="8"/>
      <c r="H75" s="8"/>
      <c r="I75" s="8"/>
    </row>
    <row r="76" spans="5:9" x14ac:dyDescent="0.2">
      <c r="E76" s="8"/>
      <c r="F76" s="8"/>
      <c r="G76" s="8"/>
      <c r="H76" s="8"/>
      <c r="I76" s="8"/>
    </row>
    <row r="77" spans="5:9" x14ac:dyDescent="0.2">
      <c r="E77" s="8"/>
      <c r="F77" s="8"/>
      <c r="G77" s="8"/>
      <c r="H77" s="8"/>
      <c r="I77" s="8"/>
    </row>
    <row r="78" spans="5:9" x14ac:dyDescent="0.2">
      <c r="E78" s="8"/>
      <c r="F78" s="8"/>
      <c r="G78" s="8"/>
      <c r="H78" s="8"/>
      <c r="I78" s="8"/>
    </row>
    <row r="79" spans="5:9" x14ac:dyDescent="0.2">
      <c r="E79" s="8"/>
      <c r="F79" s="8"/>
      <c r="G79" s="8"/>
      <c r="H79" s="8"/>
      <c r="I79" s="8"/>
    </row>
    <row r="80" spans="5:9" x14ac:dyDescent="0.2">
      <c r="E80" s="8"/>
      <c r="F80" s="8"/>
      <c r="G80" s="8"/>
      <c r="H80" s="8"/>
      <c r="I80" s="8"/>
    </row>
    <row r="81" spans="5:9" x14ac:dyDescent="0.2">
      <c r="E81" s="8"/>
      <c r="F81" s="8"/>
      <c r="G81" s="8"/>
      <c r="H81" s="8"/>
      <c r="I81" s="8"/>
    </row>
    <row r="82" spans="5:9" x14ac:dyDescent="0.2">
      <c r="E82" s="8"/>
      <c r="F82" s="8"/>
      <c r="G82" s="8"/>
      <c r="H82" s="8"/>
      <c r="I82" s="8"/>
    </row>
    <row r="83" spans="5:9" x14ac:dyDescent="0.2">
      <c r="E83" s="8"/>
      <c r="F83" s="8"/>
      <c r="G83" s="8"/>
      <c r="H83" s="8"/>
      <c r="I83" s="8"/>
    </row>
    <row r="84" spans="5:9" x14ac:dyDescent="0.2">
      <c r="E84" s="8"/>
      <c r="F84" s="8"/>
      <c r="G84" s="8"/>
      <c r="H84" s="8"/>
      <c r="I84" s="8"/>
    </row>
    <row r="85" spans="5:9" x14ac:dyDescent="0.2">
      <c r="E85" s="8"/>
      <c r="F85" s="8"/>
      <c r="G85" s="8"/>
      <c r="H85" s="8"/>
      <c r="I85" s="8"/>
    </row>
    <row r="86" spans="5:9" x14ac:dyDescent="0.2">
      <c r="E86" s="8"/>
      <c r="F86" s="8"/>
      <c r="G86" s="8"/>
      <c r="H86" s="8"/>
      <c r="I86" s="8"/>
    </row>
    <row r="87" spans="5:9" x14ac:dyDescent="0.2">
      <c r="E87" s="8"/>
      <c r="F87" s="8"/>
      <c r="G87" s="8"/>
      <c r="H87" s="8"/>
      <c r="I87" s="8"/>
    </row>
    <row r="88" spans="5:9" x14ac:dyDescent="0.2">
      <c r="E88" s="8"/>
      <c r="F88" s="8"/>
      <c r="G88" s="8"/>
      <c r="H88" s="8"/>
      <c r="I88" s="8"/>
    </row>
    <row r="89" spans="5:9" x14ac:dyDescent="0.2">
      <c r="E89" s="8"/>
      <c r="F89" s="8"/>
      <c r="G89" s="8"/>
      <c r="H89" s="8"/>
      <c r="I89" s="8"/>
    </row>
    <row r="90" spans="5:9" x14ac:dyDescent="0.2">
      <c r="E90" s="8"/>
      <c r="F90" s="8"/>
      <c r="G90" s="8"/>
      <c r="H90" s="8"/>
      <c r="I90" s="8"/>
    </row>
    <row r="91" spans="5:9" x14ac:dyDescent="0.2">
      <c r="E91" s="8"/>
      <c r="F91" s="8"/>
      <c r="G91" s="8"/>
      <c r="H91" s="8"/>
      <c r="I91" s="8"/>
    </row>
    <row r="92" spans="5:9" x14ac:dyDescent="0.2">
      <c r="E92" s="8"/>
      <c r="F92" s="8"/>
      <c r="G92" s="8"/>
      <c r="H92" s="8"/>
      <c r="I92" s="8"/>
    </row>
    <row r="93" spans="5:9" x14ac:dyDescent="0.2">
      <c r="E93" s="8"/>
      <c r="F93" s="8"/>
      <c r="G93" s="8"/>
      <c r="H93" s="8"/>
      <c r="I93" s="8"/>
    </row>
    <row r="94" spans="5:9" x14ac:dyDescent="0.2">
      <c r="E94" s="8"/>
      <c r="F94" s="8"/>
      <c r="G94" s="8"/>
      <c r="H94" s="8"/>
      <c r="I94" s="8"/>
    </row>
    <row r="95" spans="5:9" x14ac:dyDescent="0.2">
      <c r="E95" s="8"/>
      <c r="F95" s="8"/>
      <c r="G95" s="8"/>
      <c r="H95" s="8"/>
      <c r="I95" s="8"/>
    </row>
    <row r="96" spans="5:9" x14ac:dyDescent="0.2">
      <c r="E96" s="8"/>
      <c r="F96" s="8"/>
      <c r="G96" s="8"/>
      <c r="H96" s="8"/>
      <c r="I96" s="8"/>
    </row>
    <row r="97" spans="5:9" x14ac:dyDescent="0.2">
      <c r="E97" s="8"/>
      <c r="F97" s="8"/>
      <c r="G97" s="8"/>
      <c r="H97" s="8"/>
      <c r="I97" s="8"/>
    </row>
    <row r="98" spans="5:9" x14ac:dyDescent="0.2">
      <c r="E98" s="8"/>
      <c r="F98" s="8"/>
      <c r="G98" s="8"/>
      <c r="H98" s="8"/>
      <c r="I98" s="8"/>
    </row>
    <row r="99" spans="5:9" x14ac:dyDescent="0.2">
      <c r="E99" s="8"/>
      <c r="F99" s="8"/>
      <c r="G99" s="8"/>
      <c r="H99" s="8"/>
      <c r="I99" s="8"/>
    </row>
    <row r="100" spans="5:9" x14ac:dyDescent="0.2">
      <c r="E100" s="8"/>
      <c r="F100" s="8"/>
      <c r="G100" s="8"/>
      <c r="H100" s="8"/>
      <c r="I100" s="8"/>
    </row>
    <row r="101" spans="5:9" x14ac:dyDescent="0.2">
      <c r="E101" s="8"/>
      <c r="F101" s="8"/>
      <c r="G101" s="8"/>
      <c r="H101" s="8"/>
      <c r="I101" s="8"/>
    </row>
    <row r="102" spans="5:9" x14ac:dyDescent="0.2">
      <c r="E102" s="8"/>
      <c r="F102" s="8"/>
      <c r="G102" s="8"/>
      <c r="H102" s="8"/>
      <c r="I102" s="8"/>
    </row>
    <row r="103" spans="5:9" x14ac:dyDescent="0.2">
      <c r="E103" s="8"/>
      <c r="F103" s="8"/>
      <c r="G103" s="8"/>
      <c r="H103" s="8"/>
      <c r="I103" s="8"/>
    </row>
    <row r="104" spans="5:9" x14ac:dyDescent="0.2">
      <c r="E104" s="8"/>
      <c r="F104" s="8"/>
      <c r="G104" s="8"/>
      <c r="H104" s="8"/>
      <c r="I104" s="8"/>
    </row>
    <row r="105" spans="5:9" x14ac:dyDescent="0.2">
      <c r="E105" s="8"/>
      <c r="F105" s="8"/>
      <c r="G105" s="8"/>
      <c r="H105" s="8"/>
      <c r="I105" s="8"/>
    </row>
    <row r="106" spans="5:9" x14ac:dyDescent="0.2">
      <c r="E106" s="8"/>
      <c r="F106" s="8"/>
      <c r="G106" s="8"/>
      <c r="H106" s="8"/>
      <c r="I106" s="8"/>
    </row>
    <row r="107" spans="5:9" x14ac:dyDescent="0.2">
      <c r="E107" s="8"/>
      <c r="F107" s="8"/>
      <c r="G107" s="8"/>
      <c r="H107" s="8"/>
      <c r="I107" s="8"/>
    </row>
    <row r="108" spans="5:9" x14ac:dyDescent="0.2">
      <c r="E108" s="8"/>
      <c r="F108" s="8"/>
      <c r="G108" s="8"/>
      <c r="H108" s="8"/>
      <c r="I108" s="8"/>
    </row>
    <row r="109" spans="5:9" x14ac:dyDescent="0.2">
      <c r="E109" s="8"/>
      <c r="F109" s="8"/>
      <c r="G109" s="8"/>
      <c r="H109" s="8"/>
      <c r="I109" s="8"/>
    </row>
    <row r="110" spans="5:9" x14ac:dyDescent="0.2">
      <c r="E110" s="8"/>
      <c r="F110" s="8"/>
      <c r="G110" s="8"/>
      <c r="H110" s="8"/>
      <c r="I110" s="8"/>
    </row>
    <row r="111" spans="5:9" x14ac:dyDescent="0.2">
      <c r="E111" s="8"/>
      <c r="F111" s="8"/>
      <c r="G111" s="8"/>
      <c r="H111" s="8"/>
      <c r="I111" s="8"/>
    </row>
    <row r="112" spans="5:9" x14ac:dyDescent="0.2">
      <c r="E112" s="8"/>
      <c r="F112" s="8"/>
      <c r="G112" s="8"/>
      <c r="H112" s="8"/>
      <c r="I112" s="8"/>
    </row>
    <row r="113" spans="5:9" x14ac:dyDescent="0.2">
      <c r="E113" s="8"/>
      <c r="F113" s="8"/>
      <c r="G113" s="8"/>
      <c r="H113" s="8"/>
      <c r="I113" s="8"/>
    </row>
    <row r="114" spans="5:9" x14ac:dyDescent="0.2">
      <c r="E114" s="8"/>
      <c r="F114" s="8"/>
      <c r="G114" s="8"/>
      <c r="H114" s="8"/>
      <c r="I114" s="8"/>
    </row>
    <row r="115" spans="5:9" x14ac:dyDescent="0.2">
      <c r="E115" s="8"/>
      <c r="F115" s="8"/>
      <c r="G115" s="8"/>
      <c r="H115" s="8"/>
      <c r="I115" s="8"/>
    </row>
    <row r="116" spans="5:9" x14ac:dyDescent="0.2">
      <c r="E116" s="8"/>
      <c r="F116" s="8"/>
      <c r="G116" s="8"/>
      <c r="H116" s="8"/>
      <c r="I116" s="8"/>
    </row>
    <row r="117" spans="5:9" x14ac:dyDescent="0.2">
      <c r="E117" s="8"/>
      <c r="F117" s="8"/>
      <c r="G117" s="8"/>
      <c r="H117" s="8"/>
      <c r="I117" s="8"/>
    </row>
    <row r="118" spans="5:9" x14ac:dyDescent="0.2">
      <c r="E118" s="8"/>
      <c r="F118" s="8"/>
      <c r="G118" s="8"/>
      <c r="H118" s="8"/>
      <c r="I118" s="8"/>
    </row>
    <row r="119" spans="5:9" x14ac:dyDescent="0.2">
      <c r="E119" s="8"/>
      <c r="F119" s="8"/>
      <c r="G119" s="8"/>
      <c r="H119" s="8"/>
      <c r="I119" s="8"/>
    </row>
    <row r="120" spans="5:9" x14ac:dyDescent="0.2">
      <c r="E120" s="8"/>
      <c r="F120" s="8"/>
      <c r="G120" s="8"/>
      <c r="H120" s="8"/>
      <c r="I120" s="8"/>
    </row>
    <row r="121" spans="5:9" x14ac:dyDescent="0.2">
      <c r="E121" s="8"/>
      <c r="F121" s="8"/>
      <c r="G121" s="8"/>
      <c r="H121" s="8"/>
      <c r="I121" s="8"/>
    </row>
    <row r="122" spans="5:9" x14ac:dyDescent="0.2">
      <c r="E122" s="8"/>
      <c r="F122" s="8"/>
      <c r="G122" s="8"/>
      <c r="H122" s="8"/>
      <c r="I122" s="8"/>
    </row>
    <row r="123" spans="5:9" x14ac:dyDescent="0.2">
      <c r="E123" s="8"/>
      <c r="F123" s="8"/>
      <c r="G123" s="8"/>
      <c r="H123" s="8"/>
      <c r="I123" s="8"/>
    </row>
    <row r="124" spans="5:9" x14ac:dyDescent="0.2">
      <c r="E124" s="8"/>
      <c r="F124" s="8"/>
      <c r="G124" s="8"/>
      <c r="H124" s="8"/>
      <c r="I124" s="8"/>
    </row>
    <row r="125" spans="5:9" x14ac:dyDescent="0.2">
      <c r="E125" s="8"/>
      <c r="F125" s="8"/>
      <c r="G125" s="8"/>
      <c r="H125" s="8"/>
      <c r="I125" s="8"/>
    </row>
    <row r="126" spans="5:9" x14ac:dyDescent="0.2">
      <c r="E126" s="8"/>
      <c r="F126" s="8"/>
      <c r="G126" s="8"/>
      <c r="H126" s="8"/>
      <c r="I126" s="8"/>
    </row>
    <row r="127" spans="5:9" x14ac:dyDescent="0.2">
      <c r="E127" s="8"/>
      <c r="F127" s="8"/>
      <c r="G127" s="8"/>
      <c r="H127" s="8"/>
      <c r="I127" s="8"/>
    </row>
    <row r="128" spans="5:9" x14ac:dyDescent="0.2">
      <c r="E128" s="8"/>
      <c r="F128" s="8"/>
      <c r="G128" s="8"/>
      <c r="H128" s="8"/>
      <c r="I128" s="8"/>
    </row>
    <row r="129" spans="5:9" x14ac:dyDescent="0.2">
      <c r="E129" s="8"/>
      <c r="F129" s="8"/>
      <c r="G129" s="8"/>
      <c r="H129" s="8"/>
      <c r="I129" s="8"/>
    </row>
    <row r="130" spans="5:9" x14ac:dyDescent="0.2">
      <c r="E130" s="8"/>
      <c r="F130" s="8"/>
      <c r="G130" s="8"/>
      <c r="H130" s="8"/>
      <c r="I130" s="8"/>
    </row>
    <row r="131" spans="5:9" x14ac:dyDescent="0.2">
      <c r="E131" s="8"/>
      <c r="F131" s="8"/>
      <c r="G131" s="8"/>
      <c r="H131" s="8"/>
      <c r="I131" s="8"/>
    </row>
    <row r="132" spans="5:9" x14ac:dyDescent="0.2">
      <c r="E132" s="8"/>
      <c r="F132" s="8"/>
      <c r="G132" s="8"/>
      <c r="H132" s="8"/>
      <c r="I132" s="8"/>
    </row>
    <row r="133" spans="5:9" x14ac:dyDescent="0.2">
      <c r="E133" s="8"/>
      <c r="F133" s="8"/>
      <c r="G133" s="8"/>
      <c r="H133" s="8"/>
      <c r="I133" s="8"/>
    </row>
    <row r="134" spans="5:9" x14ac:dyDescent="0.2">
      <c r="E134" s="8"/>
      <c r="F134" s="8"/>
      <c r="G134" s="8"/>
      <c r="H134" s="8"/>
      <c r="I134" s="8"/>
    </row>
    <row r="135" spans="5:9" x14ac:dyDescent="0.2">
      <c r="E135" s="8"/>
      <c r="F135" s="8"/>
      <c r="G135" s="8"/>
      <c r="H135" s="8"/>
      <c r="I135" s="8"/>
    </row>
    <row r="136" spans="5:9" x14ac:dyDescent="0.2">
      <c r="E136" s="8"/>
      <c r="F136" s="8"/>
      <c r="G136" s="8"/>
      <c r="H136" s="8"/>
      <c r="I136" s="8"/>
    </row>
    <row r="137" spans="5:9" x14ac:dyDescent="0.2">
      <c r="E137" s="8"/>
      <c r="F137" s="8"/>
      <c r="G137" s="8"/>
      <c r="H137" s="8"/>
      <c r="I137" s="8"/>
    </row>
    <row r="138" spans="5:9" x14ac:dyDescent="0.2">
      <c r="E138" s="8"/>
      <c r="F138" s="8"/>
      <c r="G138" s="8"/>
      <c r="H138" s="8"/>
      <c r="I138" s="8"/>
    </row>
    <row r="139" spans="5:9" x14ac:dyDescent="0.2">
      <c r="E139" s="8"/>
      <c r="F139" s="8"/>
      <c r="G139" s="8"/>
      <c r="H139" s="8"/>
      <c r="I139" s="8"/>
    </row>
    <row r="140" spans="5:9" x14ac:dyDescent="0.2">
      <c r="E140" s="8"/>
      <c r="F140" s="8"/>
      <c r="G140" s="8"/>
      <c r="H140" s="8"/>
      <c r="I140" s="8"/>
    </row>
    <row r="141" spans="5:9" x14ac:dyDescent="0.2">
      <c r="E141" s="8"/>
      <c r="F141" s="8"/>
      <c r="G141" s="8"/>
      <c r="H141" s="8"/>
      <c r="I141" s="8"/>
    </row>
    <row r="142" spans="5:9" x14ac:dyDescent="0.2">
      <c r="E142" s="8"/>
      <c r="F142" s="8"/>
      <c r="G142" s="8"/>
      <c r="H142" s="8"/>
      <c r="I142" s="8"/>
    </row>
    <row r="143" spans="5:9" x14ac:dyDescent="0.2">
      <c r="E143" s="8"/>
      <c r="F143" s="8"/>
      <c r="G143" s="8"/>
      <c r="H143" s="8"/>
      <c r="I143" s="8"/>
    </row>
    <row r="144" spans="5:9" x14ac:dyDescent="0.2">
      <c r="E144" s="8"/>
      <c r="F144" s="8"/>
      <c r="G144" s="8"/>
      <c r="H144" s="8"/>
      <c r="I144" s="8"/>
    </row>
    <row r="145" spans="5:9" x14ac:dyDescent="0.2">
      <c r="E145" s="8"/>
      <c r="F145" s="8"/>
      <c r="G145" s="8"/>
      <c r="H145" s="8"/>
      <c r="I145" s="8"/>
    </row>
    <row r="146" spans="5:9" x14ac:dyDescent="0.2">
      <c r="E146" s="8"/>
      <c r="F146" s="8"/>
      <c r="G146" s="8"/>
      <c r="H146" s="8"/>
      <c r="I146" s="8"/>
    </row>
    <row r="147" spans="5:9" x14ac:dyDescent="0.2">
      <c r="E147" s="8"/>
      <c r="F147" s="8"/>
      <c r="G147" s="8"/>
      <c r="H147" s="8"/>
      <c r="I147" s="8"/>
    </row>
    <row r="148" spans="5:9" x14ac:dyDescent="0.2">
      <c r="E148" s="8"/>
      <c r="F148" s="8"/>
      <c r="G148" s="8"/>
      <c r="H148" s="8"/>
      <c r="I148" s="8"/>
    </row>
    <row r="149" spans="5:9" x14ac:dyDescent="0.2">
      <c r="E149" s="8"/>
      <c r="F149" s="8"/>
      <c r="G149" s="8"/>
      <c r="H149" s="8"/>
      <c r="I149" s="8"/>
    </row>
    <row r="150" spans="5:9" x14ac:dyDescent="0.2">
      <c r="E150" s="8"/>
      <c r="F150" s="8"/>
      <c r="G150" s="8"/>
      <c r="H150" s="8"/>
      <c r="I150" s="8"/>
    </row>
    <row r="151" spans="5:9" x14ac:dyDescent="0.2">
      <c r="E151" s="8"/>
      <c r="F151" s="8"/>
      <c r="G151" s="8"/>
      <c r="H151" s="8"/>
      <c r="I151" s="8"/>
    </row>
    <row r="152" spans="5:9" x14ac:dyDescent="0.2">
      <c r="E152" s="8"/>
      <c r="F152" s="8"/>
      <c r="G152" s="8"/>
      <c r="H152" s="8"/>
      <c r="I152" s="8"/>
    </row>
    <row r="153" spans="5:9" x14ac:dyDescent="0.2">
      <c r="E153" s="8"/>
      <c r="F153" s="8"/>
      <c r="G153" s="8"/>
      <c r="H153" s="8"/>
      <c r="I153" s="8"/>
    </row>
    <row r="154" spans="5:9" x14ac:dyDescent="0.2">
      <c r="E154" s="8"/>
      <c r="F154" s="8"/>
      <c r="G154" s="8"/>
      <c r="H154" s="8"/>
      <c r="I154" s="8"/>
    </row>
    <row r="155" spans="5:9" x14ac:dyDescent="0.2">
      <c r="E155" s="8"/>
      <c r="F155" s="8"/>
      <c r="G155" s="8"/>
      <c r="H155" s="8"/>
      <c r="I155" s="8"/>
    </row>
    <row r="156" spans="5:9" x14ac:dyDescent="0.2">
      <c r="E156" s="8"/>
      <c r="F156" s="8"/>
      <c r="G156" s="8"/>
      <c r="H156" s="8"/>
      <c r="I156" s="8"/>
    </row>
    <row r="157" spans="5:9" x14ac:dyDescent="0.2">
      <c r="E157" s="8"/>
      <c r="F157" s="8"/>
      <c r="G157" s="8"/>
      <c r="H157" s="8"/>
      <c r="I157" s="8"/>
    </row>
    <row r="158" spans="5:9" x14ac:dyDescent="0.2">
      <c r="E158" s="8"/>
      <c r="F158" s="8"/>
      <c r="G158" s="8"/>
      <c r="H158" s="8"/>
      <c r="I158" s="8"/>
    </row>
    <row r="159" spans="5:9" x14ac:dyDescent="0.2">
      <c r="E159" s="8"/>
      <c r="F159" s="8"/>
      <c r="G159" s="8"/>
      <c r="H159" s="8"/>
      <c r="I159" s="8"/>
    </row>
  </sheetData>
  <mergeCells count="33">
    <mergeCell ref="A44:D44"/>
    <mergeCell ref="B52:B53"/>
    <mergeCell ref="B50:B51"/>
    <mergeCell ref="B46:B49"/>
    <mergeCell ref="A52:A53"/>
    <mergeCell ref="A50:A51"/>
    <mergeCell ref="A46:A49"/>
    <mergeCell ref="A34:A36"/>
    <mergeCell ref="A37:A39"/>
    <mergeCell ref="A40:A42"/>
    <mergeCell ref="C2:D2"/>
    <mergeCell ref="A43:D43"/>
    <mergeCell ref="B34:B36"/>
    <mergeCell ref="B37:B39"/>
    <mergeCell ref="B40:B42"/>
    <mergeCell ref="B3:B5"/>
    <mergeCell ref="A6:A8"/>
    <mergeCell ref="A3:A5"/>
    <mergeCell ref="A9:A11"/>
    <mergeCell ref="B9:B11"/>
    <mergeCell ref="A25:A28"/>
    <mergeCell ref="B25:B28"/>
    <mergeCell ref="A29:A32"/>
    <mergeCell ref="B29:B32"/>
    <mergeCell ref="B6:B8"/>
    <mergeCell ref="A21:A23"/>
    <mergeCell ref="B21:B23"/>
    <mergeCell ref="A12:A14"/>
    <mergeCell ref="B12:B14"/>
    <mergeCell ref="A15:A17"/>
    <mergeCell ref="B15:B17"/>
    <mergeCell ref="A18:A20"/>
    <mergeCell ref="B18:B20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List3!$I$2:$I$9</xm:f>
          </x14:formula1>
          <xm:sqref>E1</xm:sqref>
        </x14:dataValidation>
        <x14:dataValidation type="list" allowBlank="1" showInputMessage="1" showErrorMessage="1">
          <x14:formula1>
            <xm:f>List3!$A$2:$A$23</xm:f>
          </x14:formula1>
          <xm:sqref>C4:C41</xm:sqref>
        </x14:dataValidation>
        <x14:dataValidation type="list" allowBlank="1" showInputMessage="1" showErrorMessage="1">
          <x14:formula1>
            <xm:f>List3!$A$1:$A$23</xm:f>
          </x14:formula1>
          <xm:sqref>C3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34"/>
  <sheetViews>
    <sheetView view="pageLayout" workbookViewId="0">
      <selection activeCell="B30" sqref="B30:B34"/>
    </sheetView>
  </sheetViews>
  <sheetFormatPr defaultRowHeight="11.25" x14ac:dyDescent="0.2"/>
  <cols>
    <col min="2" max="2" width="37.6640625" customWidth="1"/>
    <col min="4" max="4" width="4.83203125" customWidth="1"/>
    <col min="5" max="5" width="3.83203125" customWidth="1"/>
  </cols>
  <sheetData>
    <row r="1" spans="1:9" x14ac:dyDescent="0.2">
      <c r="A1" t="s">
        <v>92</v>
      </c>
    </row>
    <row r="2" spans="1:9" x14ac:dyDescent="0.2">
      <c r="A2" s="5">
        <v>5010</v>
      </c>
      <c r="B2" s="6" t="s">
        <v>73</v>
      </c>
      <c r="C2" s="7"/>
      <c r="G2" t="s">
        <v>74</v>
      </c>
      <c r="I2" t="s">
        <v>77</v>
      </c>
    </row>
    <row r="3" spans="1:9" x14ac:dyDescent="0.2">
      <c r="A3" s="5">
        <v>6010</v>
      </c>
      <c r="B3" s="6" t="s">
        <v>73</v>
      </c>
      <c r="C3" s="7"/>
      <c r="G3" t="s">
        <v>75</v>
      </c>
      <c r="I3">
        <v>2017</v>
      </c>
    </row>
    <row r="4" spans="1:9" x14ac:dyDescent="0.2">
      <c r="A4" s="1">
        <v>5011</v>
      </c>
      <c r="B4" s="304" t="s">
        <v>69</v>
      </c>
      <c r="C4" s="304"/>
      <c r="G4" t="s">
        <v>76</v>
      </c>
      <c r="I4">
        <v>2018</v>
      </c>
    </row>
    <row r="5" spans="1:9" x14ac:dyDescent="0.2">
      <c r="A5" s="1">
        <v>6011</v>
      </c>
      <c r="B5" s="3" t="s">
        <v>90</v>
      </c>
      <c r="C5" s="3"/>
      <c r="I5">
        <v>2019</v>
      </c>
    </row>
    <row r="6" spans="1:9" x14ac:dyDescent="0.2">
      <c r="A6" s="1">
        <v>5012</v>
      </c>
      <c r="B6" s="304" t="s">
        <v>70</v>
      </c>
      <c r="C6" s="304"/>
      <c r="I6">
        <v>2020</v>
      </c>
    </row>
    <row r="7" spans="1:9" x14ac:dyDescent="0.2">
      <c r="A7" s="1">
        <v>6012</v>
      </c>
      <c r="B7" s="3" t="s">
        <v>91</v>
      </c>
      <c r="C7" s="3"/>
      <c r="I7">
        <v>2021</v>
      </c>
    </row>
    <row r="8" spans="1:9" x14ac:dyDescent="0.2">
      <c r="A8" s="1">
        <v>5014</v>
      </c>
      <c r="B8" s="304" t="s">
        <v>71</v>
      </c>
      <c r="C8" s="304"/>
    </row>
    <row r="9" spans="1:9" x14ac:dyDescent="0.2">
      <c r="A9" s="2">
        <v>6014</v>
      </c>
      <c r="B9" s="9" t="s">
        <v>71</v>
      </c>
      <c r="C9" s="4"/>
    </row>
    <row r="10" spans="1:9" x14ac:dyDescent="0.2">
      <c r="A10" s="2">
        <v>5019</v>
      </c>
      <c r="B10" s="305" t="s">
        <v>72</v>
      </c>
      <c r="C10" s="305"/>
    </row>
    <row r="11" spans="1:9" x14ac:dyDescent="0.2">
      <c r="A11" s="16">
        <v>6019</v>
      </c>
      <c r="B11" t="s">
        <v>103</v>
      </c>
    </row>
    <row r="12" spans="1:9" x14ac:dyDescent="0.2">
      <c r="A12" s="17" t="s">
        <v>94</v>
      </c>
    </row>
    <row r="13" spans="1:9" x14ac:dyDescent="0.2">
      <c r="A13" s="16">
        <v>5090</v>
      </c>
      <c r="B13" t="s">
        <v>81</v>
      </c>
    </row>
    <row r="14" spans="1:9" x14ac:dyDescent="0.2">
      <c r="A14" s="16">
        <v>6090</v>
      </c>
      <c r="B14" t="s">
        <v>81</v>
      </c>
    </row>
    <row r="15" spans="1:9" x14ac:dyDescent="0.2">
      <c r="A15" s="16">
        <v>5091</v>
      </c>
      <c r="B15" t="s">
        <v>82</v>
      </c>
    </row>
    <row r="16" spans="1:9" x14ac:dyDescent="0.2">
      <c r="A16" s="16">
        <v>6091</v>
      </c>
      <c r="B16" t="s">
        <v>82</v>
      </c>
    </row>
    <row r="17" spans="1:2" x14ac:dyDescent="0.2">
      <c r="A17" s="18" t="s">
        <v>93</v>
      </c>
    </row>
    <row r="18" spans="1:2" x14ac:dyDescent="0.2">
      <c r="A18" s="16">
        <v>5110</v>
      </c>
      <c r="B18" t="s">
        <v>85</v>
      </c>
    </row>
    <row r="19" spans="1:2" x14ac:dyDescent="0.2">
      <c r="A19" s="16">
        <v>6110</v>
      </c>
      <c r="B19" t="s">
        <v>85</v>
      </c>
    </row>
    <row r="20" spans="1:2" x14ac:dyDescent="0.2">
      <c r="A20" s="16">
        <v>5112</v>
      </c>
      <c r="B20" t="s">
        <v>104</v>
      </c>
    </row>
    <row r="21" spans="1:2" x14ac:dyDescent="0.2">
      <c r="A21" s="16">
        <v>6112</v>
      </c>
      <c r="B21" t="s">
        <v>104</v>
      </c>
    </row>
    <row r="22" spans="1:2" x14ac:dyDescent="0.2">
      <c r="A22" s="16">
        <v>5114</v>
      </c>
      <c r="B22" t="s">
        <v>105</v>
      </c>
    </row>
    <row r="23" spans="1:2" x14ac:dyDescent="0.2">
      <c r="A23" s="16">
        <v>6114</v>
      </c>
      <c r="B23" t="s">
        <v>105</v>
      </c>
    </row>
    <row r="26" spans="1:2" x14ac:dyDescent="0.2">
      <c r="A26" t="s">
        <v>134</v>
      </c>
    </row>
    <row r="27" spans="1:2" x14ac:dyDescent="0.2">
      <c r="A27" t="s">
        <v>131</v>
      </c>
    </row>
    <row r="28" spans="1:2" x14ac:dyDescent="0.2">
      <c r="A28" t="s">
        <v>132</v>
      </c>
    </row>
    <row r="29" spans="1:2" x14ac:dyDescent="0.2">
      <c r="A29" t="s">
        <v>133</v>
      </c>
    </row>
    <row r="30" spans="1:2" x14ac:dyDescent="0.2">
      <c r="B30" t="s">
        <v>140</v>
      </c>
    </row>
    <row r="31" spans="1:2" x14ac:dyDescent="0.2">
      <c r="B31" t="s">
        <v>136</v>
      </c>
    </row>
    <row r="32" spans="1:2" x14ac:dyDescent="0.2">
      <c r="B32" t="s">
        <v>137</v>
      </c>
    </row>
    <row r="33" spans="2:2" x14ac:dyDescent="0.2">
      <c r="B33" t="s">
        <v>138</v>
      </c>
    </row>
    <row r="34" spans="2:2" x14ac:dyDescent="0.2">
      <c r="B34" t="s">
        <v>139</v>
      </c>
    </row>
  </sheetData>
  <mergeCells count="4">
    <mergeCell ref="B4:C4"/>
    <mergeCell ref="B6:C6"/>
    <mergeCell ref="B8:C8"/>
    <mergeCell ref="B10:C10"/>
  </mergeCells>
  <pageMargins left="0.7" right="0.7" top="0.78740157499999996" bottom="0.78740157499999996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</vt:i4>
      </vt:variant>
    </vt:vector>
  </HeadingPairs>
  <TitlesOfParts>
    <vt:vector size="8" baseType="lpstr">
      <vt:lpstr>Indikativní rozpočet</vt:lpstr>
      <vt:lpstr>Přehled nákladů EDS</vt:lpstr>
      <vt:lpstr>Sheet1</vt:lpstr>
      <vt:lpstr>List3</vt:lpstr>
      <vt:lpstr>'Přehled nákladů EDS'!Názvy_tisku</vt:lpstr>
      <vt:lpstr>Progr</vt:lpstr>
      <vt:lpstr>Rok_fin</vt:lpstr>
      <vt:lpstr>Stav_real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Kučerová Jana, Ing. (MPSV)</dc:creator>
  <cp:lastModifiedBy>Jeřábek Ladislav Ing. (MPSV)</cp:lastModifiedBy>
  <cp:lastPrinted>2019-07-19T09:03:29Z</cp:lastPrinted>
  <dcterms:created xsi:type="dcterms:W3CDTF">2016-10-14T12:07:32Z</dcterms:created>
  <dcterms:modified xsi:type="dcterms:W3CDTF">2019-10-02T11:00:17Z</dcterms:modified>
</cp:coreProperties>
</file>