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backupFile="1" codeName="ThisWorkbook" defaultThemeVersion="124226"/>
  <xr:revisionPtr revIDLastSave="0" documentId="13_ncr:1_{3428F14B-275C-48B2-84F4-D05837AB7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tcovská 2027" sheetId="7" r:id="rId1"/>
  </sheets>
  <definedNames>
    <definedName name="_xlnm.Print_Area" localSheetId="0">'Otcovská 2027'!$A$1:$H$21</definedName>
    <definedName name="ZZZZD">#REF!</definedName>
    <definedName name="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7" l="1"/>
  <c r="B15" i="7"/>
  <c r="B16" i="7"/>
  <c r="G5" i="7"/>
  <c r="G19" i="7" s="1"/>
  <c r="H7" i="7"/>
  <c r="H8" i="7" s="1"/>
  <c r="H15" i="7" l="1"/>
  <c r="H14" i="7"/>
  <c r="H13" i="7"/>
  <c r="H17" i="7" l="1"/>
  <c r="H18" i="7" s="1"/>
  <c r="E18" i="7" l="1"/>
  <c r="F18" i="7"/>
  <c r="H9" i="7"/>
  <c r="H19" i="7"/>
</calcChain>
</file>

<file path=xl/sharedStrings.xml><?xml version="1.0" encoding="utf-8"?>
<sst xmlns="http://schemas.openxmlformats.org/spreadsheetml/2006/main" count="32" uniqueCount="24">
  <si>
    <t>Redukce DVZ</t>
  </si>
  <si>
    <t>redukce na</t>
  </si>
  <si>
    <t>tj. na</t>
  </si>
  <si>
    <t>nad</t>
  </si>
  <si>
    <t>do</t>
  </si>
  <si>
    <t xml:space="preserve">do </t>
  </si>
  <si>
    <t>nezohledňuje se</t>
  </si>
  <si>
    <t>Redukovaný DVZ</t>
  </si>
  <si>
    <t>podle zák. č. 187/2006 Sb.</t>
  </si>
  <si>
    <t>vložte údaje do zelených políček</t>
  </si>
  <si>
    <t>M</t>
  </si>
  <si>
    <t>OTCOVSKÁ</t>
  </si>
  <si>
    <t>Otcovská</t>
  </si>
  <si>
    <t xml:space="preserve">  orientačně odpovídá průměrnému měsíčnímu příjmu cca</t>
  </si>
  <si>
    <t>Podrobný výpočet otcovské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</si>
  <si>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</si>
  <si>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 xml:space="preserve">Denní vyměřovací základ  pro otcovskou (DVZ) </t>
    </r>
    <r>
      <rPr>
        <sz val="11"/>
        <rFont val="Arial CE"/>
        <charset val="238"/>
      </rPr>
      <t>neredukovaný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</si>
  <si>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</si>
  <si>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t>1)</t>
    </r>
    <r>
      <rPr>
        <i/>
        <sz val="10"/>
        <rFont val="Arial"/>
        <family val="2"/>
        <charset val="238"/>
      </rPr>
      <t xml:space="preserve"> Podpůrčí doba u otcovské činí 2 týdny.</t>
    </r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</si>
  <si>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 v němž vznikla sociální událost.</t>
    </r>
  </si>
  <si>
    <r>
      <t>Počet kalendářních dnů otcovské</t>
    </r>
    <r>
      <rPr>
        <b/>
        <vertAlign val="superscript"/>
        <sz val="11"/>
        <rFont val="Arial CE"/>
        <charset val="238"/>
      </rPr>
      <t>1)</t>
    </r>
  </si>
  <si>
    <t xml:space="preserve">denní = D   nebo měsíční = M  </t>
  </si>
  <si>
    <t>Výpočet výše dávky otcovské poporodní péče (otcovské)</t>
  </si>
  <si>
    <r>
      <t>při nástupu na otcovskou</t>
    </r>
    <r>
      <rPr>
        <b/>
        <sz val="11"/>
        <color rgb="FFFF0000"/>
        <rFont val="Arial CE"/>
        <charset val="238"/>
      </rPr>
      <t xml:space="preserve"> v</t>
    </r>
    <r>
      <rPr>
        <b/>
        <sz val="11"/>
        <color indexed="10"/>
        <rFont val="Arial CE"/>
        <charset val="238"/>
      </rPr>
      <t xml:space="preserve"> roce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</si>
</sst>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č&quot;_-;\-* #,##0.00\ &quot;Kč&quot;_-;_-* &quot;-&quot;??\ &quot;Kč&quot;_-;_-@_-"/>
    <numFmt numFmtId="164" formatCode=";;;"/>
    <numFmt numFmtId="165" formatCode="#,##0_K"/>
    <numFmt numFmtId="166" formatCode="#,##0.0_K"/>
    <numFmt numFmtId="167" formatCode="_-* #,##0\ &quot;Kč&quot;_K"/>
    <numFmt numFmtId="168" formatCode="#,##0.00_K"/>
    <numFmt numFmtId="169" formatCode="#,##0\ &quot;Kč&quot;"/>
    <numFmt numFmtId="170" formatCode="#,##0.00\ &quot;Kč&quot;"/>
    <numFmt numFmtId="171" formatCode="_-* #,##0\ &quot;Kč&quot;_-;\-* #,##0\ &quot;Kč&quot;_-;_-* &quot;-&quot;??\ &quot;Kč&quot;_-;_-@_-"/>
    <numFmt numFmtId="172" formatCode="#,##0.00\ &quot;Kč&quot;_K"/>
  </numFmts>
  <fonts count="23" x14ac:knownFonts="1"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b/>
      <sz val="11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165" fontId="5" fillId="0" borderId="0" xfId="1" applyFont="1"/>
    <xf numFmtId="165" fontId="3" fillId="0" borderId="0" xfId="0" applyNumberFormat="1" applyFont="1" applyAlignment="1">
      <alignment horizontal="center"/>
    </xf>
    <xf numFmtId="165" fontId="4" fillId="0" borderId="0" xfId="0" applyNumberFormat="1" applyFont="1"/>
    <xf numFmtId="165" fontId="8" fillId="0" borderId="0" xfId="0" applyNumberFormat="1" applyFont="1" applyAlignment="1">
      <alignment horizontal="center"/>
    </xf>
    <xf numFmtId="165" fontId="9" fillId="0" borderId="0" xfId="0" applyNumberFormat="1" applyFont="1"/>
    <xf numFmtId="165" fontId="10" fillId="0" borderId="0" xfId="1" applyFont="1"/>
    <xf numFmtId="165" fontId="13" fillId="0" borderId="0" xfId="0" applyNumberFormat="1" applyFont="1" applyAlignment="1">
      <alignment horizontal="center"/>
    </xf>
    <xf numFmtId="165" fontId="14" fillId="0" borderId="1" xfId="0" applyNumberFormat="1" applyFont="1" applyBorder="1" applyAlignment="1">
      <alignment horizontal="left" indent="1"/>
    </xf>
    <xf numFmtId="165" fontId="9" fillId="0" borderId="2" xfId="0" applyNumberFormat="1" applyFont="1" applyBorder="1" applyAlignment="1">
      <alignment vertical="center"/>
    </xf>
    <xf numFmtId="165" fontId="14" fillId="2" borderId="3" xfId="0" applyNumberFormat="1" applyFont="1" applyFill="1" applyBorder="1" applyAlignment="1" applyProtection="1">
      <alignment horizontal="center" vertical="center"/>
      <protection locked="0"/>
    </xf>
    <xf numFmtId="165" fontId="14" fillId="0" borderId="4" xfId="0" applyNumberFormat="1" applyFont="1" applyBorder="1" applyAlignment="1">
      <alignment horizontal="left" vertical="center" indent="1"/>
    </xf>
    <xf numFmtId="165" fontId="9" fillId="0" borderId="5" xfId="0" applyNumberFormat="1" applyFont="1" applyBorder="1" applyAlignment="1">
      <alignment vertical="center"/>
    </xf>
    <xf numFmtId="165" fontId="9" fillId="0" borderId="5" xfId="0" applyNumberFormat="1" applyFont="1" applyBorder="1" applyAlignment="1">
      <alignment horizontal="left" vertical="center"/>
    </xf>
    <xf numFmtId="165" fontId="9" fillId="0" borderId="5" xfId="0" applyNumberFormat="1" applyFont="1" applyBorder="1" applyAlignment="1">
      <alignment horizontal="center" vertical="center"/>
    </xf>
    <xf numFmtId="165" fontId="9" fillId="0" borderId="5" xfId="0" applyNumberFormat="1" applyFont="1" applyBorder="1" applyAlignment="1">
      <alignment horizontal="right" vertical="center"/>
    </xf>
    <xf numFmtId="165" fontId="14" fillId="2" borderId="6" xfId="0" applyNumberFormat="1" applyFont="1" applyFill="1" applyBorder="1" applyAlignment="1" applyProtection="1">
      <alignment horizontal="center" vertical="center"/>
      <protection locked="0"/>
    </xf>
    <xf numFmtId="44" fontId="14" fillId="2" borderId="6" xfId="0" applyNumberFormat="1" applyFont="1" applyFill="1" applyBorder="1" applyAlignment="1" applyProtection="1">
      <alignment horizontal="center" vertical="center"/>
      <protection locked="0"/>
    </xf>
    <xf numFmtId="165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center"/>
    </xf>
    <xf numFmtId="165" fontId="10" fillId="5" borderId="0" xfId="1" applyFont="1" applyFill="1"/>
    <xf numFmtId="0" fontId="9" fillId="0" borderId="0" xfId="0" applyFont="1" applyAlignment="1">
      <alignment horizontal="right"/>
    </xf>
    <xf numFmtId="1" fontId="9" fillId="0" borderId="0" xfId="0" applyNumberFormat="1" applyFont="1" applyAlignment="1">
      <alignment horizontal="right"/>
    </xf>
    <xf numFmtId="166" fontId="10" fillId="0" borderId="0" xfId="1" applyNumberFormat="1" applyFont="1"/>
    <xf numFmtId="167" fontId="9" fillId="0" borderId="0" xfId="1" applyNumberFormat="1" applyFont="1" applyAlignment="1">
      <alignment horizontal="right"/>
    </xf>
    <xf numFmtId="168" fontId="9" fillId="0" borderId="0" xfId="0" applyNumberFormat="1" applyFont="1"/>
    <xf numFmtId="167" fontId="9" fillId="0" borderId="0" xfId="0" applyNumberFormat="1" applyFont="1" applyAlignment="1">
      <alignment horizontal="right"/>
    </xf>
    <xf numFmtId="168" fontId="10" fillId="0" borderId="0" xfId="1" applyNumberFormat="1" applyFont="1"/>
    <xf numFmtId="165" fontId="0" fillId="0" borderId="0" xfId="0" applyNumberFormat="1" applyAlignment="1">
      <alignment horizontal="center"/>
    </xf>
    <xf numFmtId="165" fontId="1" fillId="0" borderId="0" xfId="1"/>
    <xf numFmtId="164" fontId="9" fillId="0" borderId="2" xfId="0" applyNumberFormat="1" applyFont="1" applyBorder="1" applyAlignment="1" applyProtection="1">
      <alignment vertical="center"/>
      <protection hidden="1"/>
    </xf>
    <xf numFmtId="165" fontId="9" fillId="0" borderId="1" xfId="0" applyNumberFormat="1" applyFont="1" applyBorder="1" applyProtection="1">
      <protection hidden="1"/>
    </xf>
    <xf numFmtId="165" fontId="9" fillId="0" borderId="2" xfId="0" applyNumberFormat="1" applyFont="1" applyBorder="1" applyProtection="1">
      <protection hidden="1"/>
    </xf>
    <xf numFmtId="0" fontId="9" fillId="0" borderId="11" xfId="0" applyFont="1" applyBorder="1" applyAlignment="1" applyProtection="1">
      <alignment horizontal="right"/>
      <protection hidden="1"/>
    </xf>
    <xf numFmtId="165" fontId="10" fillId="0" borderId="7" xfId="1" applyFont="1" applyBorder="1" applyProtection="1">
      <protection hidden="1"/>
    </xf>
    <xf numFmtId="165" fontId="10" fillId="0" borderId="0" xfId="1" applyFont="1" applyProtection="1">
      <protection hidden="1"/>
    </xf>
    <xf numFmtId="165" fontId="7" fillId="0" borderId="0" xfId="0" applyNumberFormat="1" applyFont="1" applyAlignment="1" applyProtection="1">
      <alignment horizontal="center"/>
      <protection hidden="1"/>
    </xf>
    <xf numFmtId="167" fontId="7" fillId="0" borderId="0" xfId="0" applyNumberFormat="1" applyFont="1" applyAlignment="1" applyProtection="1">
      <alignment horizontal="right"/>
      <protection hidden="1"/>
    </xf>
    <xf numFmtId="165" fontId="9" fillId="0" borderId="0" xfId="0" applyNumberFormat="1" applyFont="1" applyAlignment="1" applyProtection="1">
      <alignment horizontal="center"/>
      <protection hidden="1"/>
    </xf>
    <xf numFmtId="9" fontId="9" fillId="0" borderId="0" xfId="0" applyNumberFormat="1" applyFont="1" applyAlignment="1" applyProtection="1">
      <alignment horizontal="center"/>
      <protection hidden="1"/>
    </xf>
    <xf numFmtId="172" fontId="9" fillId="0" borderId="12" xfId="1" applyNumberFormat="1" applyFont="1" applyBorder="1" applyAlignment="1" applyProtection="1">
      <alignment horizontal="right"/>
      <protection hidden="1"/>
    </xf>
    <xf numFmtId="165" fontId="9" fillId="0" borderId="7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165" fontId="9" fillId="0" borderId="0" xfId="0" applyNumberFormat="1" applyFont="1" applyAlignment="1" applyProtection="1">
      <alignment horizontal="left"/>
      <protection hidden="1"/>
    </xf>
    <xf numFmtId="165" fontId="9" fillId="0" borderId="0" xfId="0" applyNumberFormat="1" applyFont="1" applyProtection="1">
      <protection hidden="1"/>
    </xf>
    <xf numFmtId="170" fontId="10" fillId="0" borderId="12" xfId="1" applyNumberFormat="1" applyFont="1" applyBorder="1" applyProtection="1">
      <protection hidden="1"/>
    </xf>
    <xf numFmtId="165" fontId="8" fillId="4" borderId="10" xfId="0" applyNumberFormat="1" applyFont="1" applyFill="1" applyBorder="1" applyAlignment="1" applyProtection="1">
      <alignment horizontal="left" vertical="center" indent="1"/>
      <protection hidden="1"/>
    </xf>
    <xf numFmtId="165" fontId="8" fillId="4" borderId="8" xfId="0" applyNumberFormat="1" applyFont="1" applyFill="1" applyBorder="1" applyAlignment="1" applyProtection="1">
      <alignment horizontal="left" vertical="center"/>
      <protection hidden="1"/>
    </xf>
    <xf numFmtId="165" fontId="9" fillId="4" borderId="8" xfId="0" applyNumberFormat="1" applyFont="1" applyFill="1" applyBorder="1" applyAlignment="1" applyProtection="1">
      <alignment vertical="center"/>
      <protection hidden="1"/>
    </xf>
    <xf numFmtId="164" fontId="9" fillId="4" borderId="8" xfId="0" applyNumberFormat="1" applyFont="1" applyFill="1" applyBorder="1" applyAlignment="1" applyProtection="1">
      <alignment vertical="center"/>
      <protection hidden="1"/>
    </xf>
    <xf numFmtId="167" fontId="14" fillId="4" borderId="9" xfId="0" applyNumberFormat="1" applyFont="1" applyFill="1" applyBorder="1" applyAlignment="1" applyProtection="1">
      <alignment horizontal="right" vertical="center"/>
      <protection hidden="1"/>
    </xf>
    <xf numFmtId="44" fontId="14" fillId="0" borderId="13" xfId="0" applyNumberFormat="1" applyFont="1" applyBorder="1" applyAlignment="1" applyProtection="1">
      <alignment horizontal="center" vertical="center"/>
      <protection hidden="1"/>
    </xf>
    <xf numFmtId="171" fontId="16" fillId="0" borderId="14" xfId="0" applyNumberFormat="1" applyFont="1" applyBorder="1" applyAlignment="1" applyProtection="1">
      <alignment horizontal="center" vertical="center"/>
      <protection hidden="1"/>
    </xf>
    <xf numFmtId="165" fontId="9" fillId="5" borderId="0" xfId="1" applyFont="1" applyFill="1" applyAlignment="1" applyProtection="1">
      <alignment horizontal="right"/>
      <protection hidden="1"/>
    </xf>
    <xf numFmtId="165" fontId="9" fillId="0" borderId="4" xfId="0" applyNumberFormat="1" applyFont="1" applyBorder="1" applyAlignment="1" applyProtection="1">
      <alignment vertical="center"/>
      <protection hidden="1"/>
    </xf>
    <xf numFmtId="165" fontId="9" fillId="0" borderId="5" xfId="0" applyNumberFormat="1" applyFont="1" applyBorder="1" applyProtection="1">
      <protection hidden="1"/>
    </xf>
    <xf numFmtId="9" fontId="9" fillId="0" borderId="5" xfId="0" applyNumberFormat="1" applyFont="1" applyBorder="1" applyAlignment="1" applyProtection="1">
      <alignment horizontal="right" vertical="center"/>
      <protection hidden="1"/>
    </xf>
    <xf numFmtId="165" fontId="9" fillId="0" borderId="5" xfId="0" applyNumberFormat="1" applyFont="1" applyBorder="1" applyAlignment="1" applyProtection="1">
      <alignment horizontal="left" vertical="center"/>
      <protection hidden="1"/>
    </xf>
    <xf numFmtId="167" fontId="9" fillId="0" borderId="15" xfId="1" applyNumberFormat="1" applyFont="1" applyBorder="1" applyAlignment="1" applyProtection="1">
      <alignment horizontal="right"/>
      <protection hidden="1"/>
    </xf>
    <xf numFmtId="165" fontId="9" fillId="0" borderId="4" xfId="1" applyFont="1" applyBorder="1" applyAlignment="1" applyProtection="1">
      <alignment horizontal="center"/>
      <protection hidden="1"/>
    </xf>
    <xf numFmtId="169" fontId="9" fillId="0" borderId="5" xfId="1" applyNumberFormat="1" applyFont="1" applyBorder="1" applyAlignment="1" applyProtection="1">
      <alignment horizontal="center"/>
      <protection hidden="1"/>
    </xf>
    <xf numFmtId="165" fontId="9" fillId="0" borderId="5" xfId="1" applyFont="1" applyBorder="1" applyAlignment="1" applyProtection="1">
      <alignment horizontal="center"/>
      <protection hidden="1"/>
    </xf>
    <xf numFmtId="9" fontId="9" fillId="0" borderId="5" xfId="2" applyFont="1" applyFill="1" applyBorder="1" applyAlignment="1" applyProtection="1">
      <alignment horizontal="center"/>
      <protection hidden="1"/>
    </xf>
    <xf numFmtId="167" fontId="9" fillId="0" borderId="5" xfId="1" applyNumberFormat="1" applyFont="1" applyBorder="1" applyAlignment="1" applyProtection="1">
      <alignment horizontal="right"/>
      <protection hidden="1"/>
    </xf>
    <xf numFmtId="165" fontId="9" fillId="0" borderId="5" xfId="0" applyNumberFormat="1" applyFont="1" applyBorder="1" applyAlignment="1" applyProtection="1">
      <alignment horizontal="center"/>
      <protection hidden="1"/>
    </xf>
    <xf numFmtId="165" fontId="19" fillId="5" borderId="0" xfId="0" applyNumberFormat="1" applyFont="1" applyFill="1" applyAlignment="1">
      <alignment horizontal="left" wrapText="1"/>
    </xf>
    <xf numFmtId="165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12" fillId="0" borderId="5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left" wrapText="1"/>
    </xf>
    <xf numFmtId="165" fontId="18" fillId="0" borderId="2" xfId="0" applyNumberFormat="1" applyFont="1" applyBorder="1" applyAlignment="1">
      <alignment horizontal="left" wrapText="1"/>
    </xf>
    <xf numFmtId="165" fontId="14" fillId="0" borderId="7" xfId="0" applyNumberFormat="1" applyFont="1" applyBorder="1" applyAlignment="1" applyProtection="1">
      <alignment horizontal="left" vertical="center" indent="1"/>
      <protection hidden="1"/>
    </xf>
    <xf numFmtId="165" fontId="9" fillId="0" borderId="0" xfId="0" applyNumberFormat="1" applyFont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horizontal="left" vertical="center" indent="1"/>
      <protection hidden="1"/>
    </xf>
    <xf numFmtId="165" fontId="16" fillId="0" borderId="5" xfId="0" applyNumberFormat="1" applyFont="1" applyBorder="1" applyAlignment="1" applyProtection="1">
      <alignment vertical="center"/>
      <protection hidden="1"/>
    </xf>
    <xf numFmtId="165" fontId="8" fillId="3" borderId="8" xfId="0" applyNumberFormat="1" applyFont="1" applyFill="1" applyBorder="1" applyAlignment="1" applyProtection="1">
      <alignment horizontal="left" vertical="center" indent="1"/>
      <protection hidden="1"/>
    </xf>
    <xf numFmtId="165" fontId="10" fillId="5" borderId="0" xfId="1" applyFont="1" applyFill="1" applyProtection="1">
      <protection hidden="1"/>
    </xf>
    <xf numFmtId="165" fontId="8" fillId="5" borderId="2" xfId="0" applyNumberFormat="1" applyFont="1" applyFill="1" applyBorder="1" applyAlignment="1" applyProtection="1">
      <alignment horizontal="left" vertical="center"/>
      <protection hidden="1"/>
    </xf>
    <xf numFmtId="165" fontId="8" fillId="5" borderId="0" xfId="0" applyNumberFormat="1" applyFont="1" applyFill="1" applyAlignment="1" applyProtection="1">
      <alignment horizontal="left" vertical="center" indent="1"/>
      <protection hidden="1"/>
    </xf>
    <xf numFmtId="167" fontId="14" fillId="5" borderId="8" xfId="0" applyNumberFormat="1" applyFont="1" applyFill="1" applyBorder="1" applyAlignment="1" applyProtection="1">
      <alignment horizontal="right" vertical="center"/>
      <protection hidden="1"/>
    </xf>
    <xf numFmtId="165" fontId="14" fillId="0" borderId="10" xfId="0" applyNumberFormat="1" applyFont="1" applyBorder="1" applyAlignment="1" applyProtection="1">
      <alignment vertical="center"/>
      <protection hidden="1"/>
    </xf>
    <xf numFmtId="165" fontId="14" fillId="0" borderId="8" xfId="0" applyNumberFormat="1" applyFont="1" applyBorder="1" applyAlignment="1" applyProtection="1">
      <alignment vertical="center"/>
      <protection hidden="1"/>
    </xf>
  </cellXfs>
  <cellStyles count="3">
    <cellStyle name="Normální" xfId="0" builtinId="0"/>
    <cellStyle name="PB_TR10" xfId="1" xr:uid="{00000000-0005-0000-0000-000001000000}"/>
    <cellStyle name="Procenta" xfId="2" builtinId="5"/>
  </cellStyles>
  <dxfs count="3">
    <dxf>
      <font>
        <condense val="0"/>
        <extend val="0"/>
        <color indexed="34"/>
      </font>
      <fill>
        <patternFill>
          <bgColor indexed="10"/>
        </patternFill>
      </fill>
    </dxf>
    <dxf>
      <font>
        <color rgb="FFFFFF00"/>
      </font>
      <fill>
        <patternFill>
          <bgColor rgb="FFFF0000"/>
        </patternFill>
      </fill>
    </dxf>
    <dxf>
      <font>
        <condense val="0"/>
        <extend val="0"/>
        <color indexed="34"/>
      </font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showGridLines="0" tabSelected="1" workbookViewId="0">
      <selection activeCell="J21" sqref="J21"/>
    </sheetView>
  </sheetViews>
  <sheetFormatPr defaultColWidth="9.28515625" defaultRowHeight="15.75" x14ac:dyDescent="0.25"/>
  <cols>
    <col min="1" max="1" width="8.7109375" style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7.7109375" style="1" customWidth="1"/>
    <col min="7" max="7" width="13.7109375" style="1" customWidth="1"/>
    <col min="8" max="8" width="18.7109375" style="1" customWidth="1"/>
    <col min="9" max="9" width="10.7109375" style="1" customWidth="1"/>
    <col min="10" max="10" width="16.28515625" style="1" customWidth="1"/>
    <col min="11" max="11" width="10.7109375" style="1" customWidth="1"/>
    <col min="12" max="12" width="19.140625" style="1" customWidth="1"/>
    <col min="13" max="16384" width="9.28515625" style="1"/>
  </cols>
  <sheetData>
    <row r="1" spans="1:11" ht="21" customHeight="1" x14ac:dyDescent="0.25">
      <c r="A1" s="66" t="s">
        <v>22</v>
      </c>
      <c r="B1" s="66"/>
      <c r="C1" s="66"/>
      <c r="D1" s="66"/>
      <c r="E1" s="66"/>
      <c r="F1" s="66"/>
      <c r="G1" s="66"/>
      <c r="H1" s="66"/>
      <c r="I1" s="2"/>
      <c r="J1" s="3"/>
    </row>
    <row r="2" spans="1:11" s="6" customFormat="1" ht="17.25" customHeight="1" x14ac:dyDescent="0.25">
      <c r="A2" s="67" t="s">
        <v>8</v>
      </c>
      <c r="B2" s="67"/>
      <c r="C2" s="67"/>
      <c r="D2" s="67"/>
      <c r="E2" s="67"/>
      <c r="F2" s="67"/>
      <c r="G2" s="67"/>
      <c r="H2" s="67"/>
      <c r="I2" s="4"/>
      <c r="J2" s="5"/>
    </row>
    <row r="3" spans="1:11" s="6" customFormat="1" ht="17.25" customHeight="1" x14ac:dyDescent="0.25">
      <c r="A3" s="68" t="s">
        <v>23</v>
      </c>
      <c r="B3" s="68"/>
      <c r="C3" s="68"/>
      <c r="D3" s="68"/>
      <c r="E3" s="68"/>
      <c r="F3" s="68"/>
      <c r="G3" s="68"/>
      <c r="H3" s="68"/>
      <c r="I3" s="4"/>
      <c r="J3" s="5"/>
    </row>
    <row r="4" spans="1:11" s="6" customFormat="1" ht="17.25" customHeight="1" thickBot="1" x14ac:dyDescent="0.3">
      <c r="A4" s="69" t="s">
        <v>9</v>
      </c>
      <c r="B4" s="69"/>
      <c r="C4" s="69"/>
      <c r="D4" s="69"/>
      <c r="E4" s="69"/>
      <c r="F4" s="69"/>
      <c r="G4" s="69"/>
      <c r="H4" s="69"/>
      <c r="I4" s="7"/>
      <c r="J4" s="5"/>
    </row>
    <row r="5" spans="1:11" s="6" customFormat="1" ht="17.25" customHeight="1" thickBot="1" x14ac:dyDescent="0.3">
      <c r="A5" s="8" t="s">
        <v>20</v>
      </c>
      <c r="B5" s="9"/>
      <c r="C5" s="9"/>
      <c r="D5" s="9"/>
      <c r="E5" s="9"/>
      <c r="F5" s="9"/>
      <c r="G5" s="30">
        <f>MIN(MAX(0,ROUND(H5,0)),14)</f>
        <v>14</v>
      </c>
      <c r="H5" s="10">
        <v>14</v>
      </c>
      <c r="I5" s="4"/>
      <c r="J5" s="5"/>
    </row>
    <row r="6" spans="1:11" s="6" customFormat="1" ht="17.25" customHeight="1" thickBot="1" x14ac:dyDescent="0.3">
      <c r="A6" s="11" t="s">
        <v>15</v>
      </c>
      <c r="B6" s="12"/>
      <c r="C6" s="13"/>
      <c r="D6" s="14"/>
      <c r="E6" s="15" t="s">
        <v>21</v>
      </c>
      <c r="F6" s="16" t="s">
        <v>10</v>
      </c>
      <c r="G6" s="55"/>
      <c r="H6" s="17">
        <v>50000</v>
      </c>
      <c r="I6" s="4"/>
      <c r="J6" s="5"/>
    </row>
    <row r="7" spans="1:11" s="6" customFormat="1" ht="17.25" customHeight="1" x14ac:dyDescent="0.25">
      <c r="A7" s="72" t="s">
        <v>16</v>
      </c>
      <c r="B7" s="73"/>
      <c r="C7" s="73"/>
      <c r="D7" s="73"/>
      <c r="E7" s="38"/>
      <c r="F7" s="44"/>
      <c r="G7" s="44"/>
      <c r="H7" s="51">
        <f>ROUND(IF(F6="D",H6,H6*12/365),2)</f>
        <v>1643.84</v>
      </c>
      <c r="I7" s="4"/>
      <c r="J7" s="5"/>
    </row>
    <row r="8" spans="1:11" s="6" customFormat="1" ht="17.25" customHeight="1" thickBot="1" x14ac:dyDescent="0.3">
      <c r="A8" s="74" t="s">
        <v>13</v>
      </c>
      <c r="B8" s="75"/>
      <c r="C8" s="75"/>
      <c r="D8" s="75"/>
      <c r="E8" s="75"/>
      <c r="F8" s="75"/>
      <c r="G8" s="75"/>
      <c r="H8" s="52">
        <f>+H7*365/12</f>
        <v>50000.133333333331</v>
      </c>
      <c r="I8" s="4"/>
      <c r="J8" s="5"/>
    </row>
    <row r="9" spans="1:11" s="6" customFormat="1" ht="17.25" customHeight="1" thickBot="1" x14ac:dyDescent="0.3">
      <c r="A9" s="47"/>
      <c r="B9" s="47" t="s">
        <v>11</v>
      </c>
      <c r="C9" s="76"/>
      <c r="D9" s="76"/>
      <c r="E9" s="76"/>
      <c r="F9" s="76"/>
      <c r="G9" s="76"/>
      <c r="H9" s="50">
        <f>+H18</f>
        <v>16114</v>
      </c>
    </row>
    <row r="10" spans="1:11" s="20" customFormat="1" ht="17.25" customHeight="1" thickBot="1" x14ac:dyDescent="0.3">
      <c r="A10" s="77"/>
      <c r="B10" s="78"/>
      <c r="C10" s="79"/>
      <c r="D10" s="79"/>
      <c r="E10" s="79"/>
      <c r="F10" s="79"/>
      <c r="G10" s="79"/>
      <c r="H10" s="80"/>
    </row>
    <row r="11" spans="1:11" s="20" customFormat="1" ht="17.25" customHeight="1" thickBot="1" x14ac:dyDescent="0.3">
      <c r="A11" s="81" t="s">
        <v>14</v>
      </c>
      <c r="B11" s="78"/>
      <c r="C11" s="81"/>
      <c r="D11" s="82"/>
      <c r="E11" s="82"/>
      <c r="F11" s="82"/>
      <c r="G11" s="82"/>
      <c r="H11" s="33"/>
    </row>
    <row r="12" spans="1:11" s="6" customFormat="1" ht="17.25" customHeight="1" x14ac:dyDescent="0.25">
      <c r="A12" s="31" t="s">
        <v>0</v>
      </c>
      <c r="B12" s="32"/>
      <c r="C12" s="32"/>
      <c r="D12" s="32"/>
      <c r="E12" s="32"/>
      <c r="F12" s="32"/>
      <c r="G12" s="32"/>
      <c r="H12" s="33"/>
      <c r="I12" s="21"/>
      <c r="J12" s="22"/>
    </row>
    <row r="13" spans="1:11" s="6" customFormat="1" ht="17.25" customHeight="1" x14ac:dyDescent="0.25">
      <c r="A13" s="34"/>
      <c r="B13" s="35"/>
      <c r="C13" s="36" t="s">
        <v>4</v>
      </c>
      <c r="D13" s="37">
        <v>1723</v>
      </c>
      <c r="E13" s="38" t="s">
        <v>1</v>
      </c>
      <c r="F13" s="39">
        <v>1</v>
      </c>
      <c r="G13" s="38" t="s">
        <v>2</v>
      </c>
      <c r="H13" s="40">
        <f>F13*MIN($H$7,D13)</f>
        <v>1643.84</v>
      </c>
      <c r="I13" s="21"/>
      <c r="J13" s="19"/>
      <c r="K13" s="23"/>
    </row>
    <row r="14" spans="1:11" s="6" customFormat="1" ht="17.25" customHeight="1" x14ac:dyDescent="0.25">
      <c r="A14" s="41" t="s">
        <v>3</v>
      </c>
      <c r="B14" s="37">
        <f>+D13</f>
        <v>1723</v>
      </c>
      <c r="C14" s="42" t="s">
        <v>4</v>
      </c>
      <c r="D14" s="37">
        <v>2584</v>
      </c>
      <c r="E14" s="38" t="s">
        <v>1</v>
      </c>
      <c r="F14" s="39">
        <v>0.6</v>
      </c>
      <c r="G14" s="38" t="s">
        <v>2</v>
      </c>
      <c r="H14" s="40">
        <f>F14*IF($H$7&gt;B14,MIN($H$7,B15)-B14,0)</f>
        <v>0</v>
      </c>
      <c r="I14" s="21"/>
      <c r="J14" s="19"/>
    </row>
    <row r="15" spans="1:11" s="6" customFormat="1" ht="17.25" customHeight="1" x14ac:dyDescent="0.25">
      <c r="A15" s="41" t="s">
        <v>3</v>
      </c>
      <c r="B15" s="37">
        <f>+D14</f>
        <v>2584</v>
      </c>
      <c r="C15" s="38" t="s">
        <v>5</v>
      </c>
      <c r="D15" s="37">
        <v>5167</v>
      </c>
      <c r="E15" s="38" t="s">
        <v>1</v>
      </c>
      <c r="F15" s="39">
        <v>0.3</v>
      </c>
      <c r="G15" s="38" t="s">
        <v>2</v>
      </c>
      <c r="H15" s="40">
        <f>F15*IF(H$7&gt;B15,MIN(H$7,B16)-B15,0)</f>
        <v>0</v>
      </c>
      <c r="I15" s="24"/>
      <c r="J15" s="5"/>
    </row>
    <row r="16" spans="1:11" s="6" customFormat="1" ht="17.25" customHeight="1" x14ac:dyDescent="0.25">
      <c r="A16" s="41" t="s">
        <v>3</v>
      </c>
      <c r="B16" s="37">
        <f>+D15</f>
        <v>5167</v>
      </c>
      <c r="C16" s="43" t="s">
        <v>6</v>
      </c>
      <c r="D16" s="35"/>
      <c r="E16" s="35"/>
      <c r="F16" s="44"/>
      <c r="G16" s="35"/>
      <c r="H16" s="45"/>
      <c r="J16" s="25"/>
    </row>
    <row r="17" spans="1:11" s="6" customFormat="1" ht="17.25" customHeight="1" thickBot="1" x14ac:dyDescent="0.3">
      <c r="A17" s="59"/>
      <c r="B17" s="60"/>
      <c r="C17" s="61"/>
      <c r="D17" s="62"/>
      <c r="E17" s="63"/>
      <c r="F17" s="55" t="s">
        <v>7</v>
      </c>
      <c r="G17" s="64"/>
      <c r="H17" s="58">
        <f>ROUNDUP(+H13+H14+H15,0)</f>
        <v>1644</v>
      </c>
      <c r="I17" s="26"/>
      <c r="J17" s="5"/>
    </row>
    <row r="18" spans="1:11" s="6" customFormat="1" ht="17.25" customHeight="1" thickBot="1" x14ac:dyDescent="0.3">
      <c r="A18" s="54" t="s">
        <v>12</v>
      </c>
      <c r="B18" s="55"/>
      <c r="C18" s="53"/>
      <c r="D18" s="56">
        <v>0.7</v>
      </c>
      <c r="E18" s="57" t="str">
        <f>"z  "&amp;TEXT(H17,"# ###")</f>
        <v>z  1 644</v>
      </c>
      <c r="F18" s="57" t="str">
        <f>"tj. "&amp;CEILING($H$17*D18,1)&amp;" x "&amp;MIN(G5,14)&amp;G19</f>
        <v>tj. 1151 x 14 dnů =</v>
      </c>
      <c r="G18" s="57"/>
      <c r="H18" s="58">
        <f>CEILING($H$17*D18,1)*MIN(G5,14)</f>
        <v>16114</v>
      </c>
      <c r="I18" s="21"/>
      <c r="K18" s="27"/>
    </row>
    <row r="19" spans="1:11" s="6" customFormat="1" ht="17.25" customHeight="1" thickBot="1" x14ac:dyDescent="0.3">
      <c r="A19" s="46"/>
      <c r="B19" s="47" t="s">
        <v>11</v>
      </c>
      <c r="C19" s="47"/>
      <c r="D19" s="47"/>
      <c r="E19" s="48"/>
      <c r="F19" s="48"/>
      <c r="G19" s="49" t="str">
        <f>IF(G5=1," den =",IF(AND(G5&lt;5,G5&gt;0)," dny ="," dnů ="))</f>
        <v xml:space="preserve"> dnů =</v>
      </c>
      <c r="H19" s="50">
        <f>H18</f>
        <v>16114</v>
      </c>
      <c r="I19" s="19"/>
      <c r="J19" s="18"/>
    </row>
    <row r="20" spans="1:11" s="29" customFormat="1" ht="17.45" customHeight="1" x14ac:dyDescent="0.2">
      <c r="A20" s="70" t="s">
        <v>18</v>
      </c>
      <c r="B20" s="71"/>
      <c r="C20" s="71"/>
      <c r="D20" s="71"/>
      <c r="E20" s="71"/>
      <c r="F20" s="71"/>
      <c r="G20" s="71"/>
      <c r="H20" s="71"/>
      <c r="I20" s="28"/>
    </row>
    <row r="21" spans="1:11" s="29" customFormat="1" ht="28.5" customHeight="1" x14ac:dyDescent="0.2">
      <c r="A21" s="65" t="s">
        <v>19</v>
      </c>
      <c r="B21" s="65"/>
      <c r="C21" s="65"/>
      <c r="D21" s="65"/>
      <c r="E21" s="65"/>
      <c r="F21" s="65"/>
      <c r="G21" s="65"/>
      <c r="H21" s="65"/>
    </row>
    <row r="22" spans="1:11" s="29" customFormat="1" ht="17.45" customHeight="1" x14ac:dyDescent="0.2">
      <c r="A22" s="65" t="s">
        <v>17</v>
      </c>
      <c r="B22" s="65"/>
      <c r="C22" s="65"/>
      <c r="D22" s="65"/>
      <c r="E22" s="65"/>
      <c r="F22" s="65"/>
      <c r="G22" s="65"/>
      <c r="H22" s="65"/>
    </row>
  </sheetData>
  <sheetProtection algorithmName="SHA-512" hashValue="wPMCdH6OxsCFmmPtfeJnqRtj3ZHnq/tHzzGGscI7ztRl9AjLaoHE9Do4BLux2WIFUEyjY1tJkG2xczSta1LCLw==" saltValue="oS2FQcXAOaeRobFy5bDkKA==" spinCount="100000" sheet="1" objects="1" scenarios="1"/>
  <mergeCells count="7">
    <mergeCell ref="A22:H22"/>
    <mergeCell ref="A1:H1"/>
    <mergeCell ref="A2:H2"/>
    <mergeCell ref="A3:H3"/>
    <mergeCell ref="A4:H4"/>
    <mergeCell ref="A20:H20"/>
    <mergeCell ref="A21:H21"/>
  </mergeCells>
  <conditionalFormatting sqref="A20:H20">
    <cfRule type="expression" dxfId="2" priority="4" stopIfTrue="1">
      <formula>$H$5&gt;14</formula>
    </cfRule>
  </conditionalFormatting>
  <conditionalFormatting sqref="H5">
    <cfRule type="expression" dxfId="1" priority="1" stopIfTrue="1">
      <formula>$H$5&gt;14</formula>
    </cfRule>
    <cfRule type="cellIs" dxfId="0" priority="3" stopIfTrue="1" operator="greaterThan">
      <formula>259</formula>
    </cfRule>
  </conditionalFormatting>
  <dataValidations count="2">
    <dataValidation allowBlank="1" showInputMessage="1" showErrorMessage="1" error="Podpůrčí doba u otcovské činí maximálně 7 kalendářních dnů." sqref="H5" xr:uid="{00000000-0002-0000-0000-000000000000}"/>
    <dataValidation type="list" allowBlank="1" showInputMessage="1" showErrorMessage="1" sqref="F6" xr:uid="{D10C6907-38A4-4102-B001-B205B55B2BA9}">
      <formula1>"D,M"</formula1>
    </dataValidation>
  </dataValidations>
  <printOptions horizontalCentered="1"/>
  <pageMargins left="0.39370078740157483" right="0.39370078740157483" top="0.71" bottom="0.39370078740157483" header="0" footer="0.19685039370078741"/>
  <pageSetup paperSize="9" scale="120" orientation="landscape" blackAndWhite="1" r:id="rId1"/>
  <headerFooter alignWithMargins="0">
    <oddFooter>&amp;L&amp;"Times New Roman CE,Obyčejné"&amp;8MPSV -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Otcovská 2027</vt:lpstr>
      <vt:lpstr>'Otcovská 2027'!Oblast_tisku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2024-10-04T07:30:47Z</dcterms:created>
  <dcterms:modified xsi:type="dcterms:W3CDTF">2026-10-07T11:52:13Z</dcterms:modified>
</cp:coreProperties>
</file>