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OGRAM 310\Dokumentace programu\Aktuální\013 310\Dokumentace+přílohy\"/>
    </mc:Choice>
  </mc:AlternateContent>
  <bookViews>
    <workbookView xWindow="0" yWindow="120" windowWidth="15345" windowHeight="4335"/>
  </bookViews>
  <sheets>
    <sheet name="Indikativní rozpočet" sheetId="2" r:id="rId1"/>
    <sheet name="Sheet1" sheetId="4" state="hidden" r:id="rId2"/>
    <sheet name="List3" sheetId="3" state="hidden" r:id="rId3"/>
    <sheet name="EDS Přehled nákladů" sheetId="5" r:id="rId4"/>
  </sheets>
  <definedNames>
    <definedName name="Progr">List3!$A$26:$A$29</definedName>
    <definedName name="Rok_fin">List3!$I$2:$I$7</definedName>
    <definedName name="Stav_real">List3!$B$30:$B$34</definedName>
  </definedNames>
  <calcPr calcId="152511"/>
</workbook>
</file>

<file path=xl/calcChain.xml><?xml version="1.0" encoding="utf-8"?>
<calcChain xmlns="http://schemas.openxmlformats.org/spreadsheetml/2006/main">
  <c r="K11" i="2" l="1"/>
  <c r="J21" i="2" l="1"/>
  <c r="J20" i="2"/>
  <c r="J19" i="2"/>
  <c r="O13" i="2" l="1"/>
  <c r="N28" i="2" l="1"/>
  <c r="G4" i="2" s="1"/>
  <c r="J13" i="2"/>
  <c r="H47" i="2" l="1"/>
  <c r="H40" i="2"/>
  <c r="L20" i="2"/>
  <c r="H49" i="2" l="1"/>
  <c r="G49" i="2"/>
  <c r="G36" i="2"/>
  <c r="H35" i="2"/>
  <c r="H34" i="2"/>
  <c r="H33" i="2"/>
  <c r="H32" i="2"/>
  <c r="O27" i="2"/>
  <c r="J27" i="2"/>
  <c r="O26" i="2"/>
  <c r="J26" i="2"/>
  <c r="P26" i="2" s="1"/>
  <c r="O25" i="2"/>
  <c r="J25" i="2"/>
  <c r="O24" i="2"/>
  <c r="J24" i="2"/>
  <c r="L24" i="2" s="1"/>
  <c r="O23" i="2"/>
  <c r="J23" i="2"/>
  <c r="L23" i="2" s="1"/>
  <c r="O22" i="2"/>
  <c r="J22" i="2"/>
  <c r="P22" i="2" s="1"/>
  <c r="O21" i="2"/>
  <c r="P21" i="2"/>
  <c r="P20" i="2"/>
  <c r="O20" i="2"/>
  <c r="K20" i="2"/>
  <c r="O19" i="2"/>
  <c r="K19" i="2"/>
  <c r="M19" i="2" s="1"/>
  <c r="P19" i="2"/>
  <c r="O18" i="2"/>
  <c r="J18" i="2"/>
  <c r="L18" i="2" s="1"/>
  <c r="O17" i="2"/>
  <c r="J17" i="2"/>
  <c r="O16" i="2"/>
  <c r="O28" i="2" s="1"/>
  <c r="J16" i="2"/>
  <c r="P16" i="2" s="1"/>
  <c r="O15" i="2"/>
  <c r="K15" i="2"/>
  <c r="M15" i="2" s="1"/>
  <c r="J15" i="2"/>
  <c r="P15" i="2" s="1"/>
  <c r="O14" i="2"/>
  <c r="J14" i="2"/>
  <c r="L13" i="2"/>
  <c r="J11" i="2"/>
  <c r="P11" i="2" s="1"/>
  <c r="P25" i="2" l="1"/>
  <c r="K25" i="2"/>
  <c r="M25" i="2" s="1"/>
  <c r="L17" i="2"/>
  <c r="K17" i="2"/>
  <c r="H4" i="2"/>
  <c r="L27" i="2"/>
  <c r="J28" i="2"/>
  <c r="C40" i="2"/>
  <c r="I40" i="2" s="1"/>
  <c r="I49" i="2" s="1"/>
  <c r="K21" i="2"/>
  <c r="M21" i="2" s="1"/>
  <c r="L16" i="2"/>
  <c r="L22" i="2"/>
  <c r="L26" i="2"/>
  <c r="L15" i="2"/>
  <c r="K16" i="2"/>
  <c r="M16" i="2" s="1"/>
  <c r="L19" i="2"/>
  <c r="M20" i="2"/>
  <c r="L21" i="2"/>
  <c r="K22" i="2"/>
  <c r="M22" i="2" s="1"/>
  <c r="L25" i="2"/>
  <c r="K26" i="2"/>
  <c r="M26" i="2" s="1"/>
  <c r="L11" i="2"/>
  <c r="H36" i="2"/>
  <c r="K14" i="2"/>
  <c r="M14" i="2" s="1"/>
  <c r="P14" i="2"/>
  <c r="Q15" i="2"/>
  <c r="K18" i="2"/>
  <c r="M18" i="2" s="1"/>
  <c r="P18" i="2"/>
  <c r="Q19" i="2"/>
  <c r="Q21" i="2"/>
  <c r="K24" i="2"/>
  <c r="M24" i="2" s="1"/>
  <c r="P24" i="2"/>
  <c r="K13" i="2"/>
  <c r="P13" i="2"/>
  <c r="L14" i="2"/>
  <c r="M17" i="2"/>
  <c r="P17" i="2"/>
  <c r="Q20" i="2"/>
  <c r="K23" i="2"/>
  <c r="M23" i="2" s="1"/>
  <c r="P23" i="2"/>
  <c r="K27" i="2"/>
  <c r="M27" i="2" s="1"/>
  <c r="P27" i="2"/>
  <c r="G111" i="5"/>
  <c r="H111" i="5"/>
  <c r="I111" i="5"/>
  <c r="J111" i="5"/>
  <c r="K111" i="5"/>
  <c r="L111" i="5"/>
  <c r="M111" i="5"/>
  <c r="N111" i="5"/>
  <c r="E109" i="5"/>
  <c r="F109" i="5"/>
  <c r="E110" i="5"/>
  <c r="F110" i="5"/>
  <c r="F108" i="5"/>
  <c r="E108" i="5"/>
  <c r="E107" i="5"/>
  <c r="D107" i="5" s="1"/>
  <c r="H15" i="5"/>
  <c r="I15" i="5"/>
  <c r="J15" i="5"/>
  <c r="K15" i="5"/>
  <c r="L15" i="5"/>
  <c r="M15" i="5"/>
  <c r="N15" i="5"/>
  <c r="G15" i="5"/>
  <c r="F100" i="5"/>
  <c r="E100" i="5"/>
  <c r="F99" i="5"/>
  <c r="E99" i="5"/>
  <c r="F98" i="5"/>
  <c r="E98" i="5"/>
  <c r="F97" i="5"/>
  <c r="D97" i="5" s="1"/>
  <c r="E97" i="5"/>
  <c r="F96" i="5"/>
  <c r="E96" i="5"/>
  <c r="F95" i="5"/>
  <c r="E95" i="5"/>
  <c r="F94" i="5"/>
  <c r="E94" i="5"/>
  <c r="F93" i="5"/>
  <c r="D93" i="5" s="1"/>
  <c r="E93" i="5"/>
  <c r="N92" i="5"/>
  <c r="M92" i="5"/>
  <c r="L92" i="5"/>
  <c r="K92" i="5"/>
  <c r="J92" i="5"/>
  <c r="I92" i="5"/>
  <c r="H92" i="5"/>
  <c r="G92" i="5"/>
  <c r="H86" i="5"/>
  <c r="I86" i="5"/>
  <c r="J86" i="5"/>
  <c r="K86" i="5"/>
  <c r="L86" i="5"/>
  <c r="M86" i="5"/>
  <c r="N86" i="5"/>
  <c r="G86" i="5"/>
  <c r="E91" i="5"/>
  <c r="D91" i="5" s="1"/>
  <c r="F91" i="5"/>
  <c r="F90" i="5"/>
  <c r="E90" i="5"/>
  <c r="F89" i="5"/>
  <c r="E89" i="5"/>
  <c r="F88" i="5"/>
  <c r="E88" i="5"/>
  <c r="F87" i="5"/>
  <c r="D87" i="5" s="1"/>
  <c r="E87" i="5"/>
  <c r="F85" i="5"/>
  <c r="E85" i="5"/>
  <c r="F84" i="5"/>
  <c r="E84" i="5"/>
  <c r="F83" i="5"/>
  <c r="E83" i="5"/>
  <c r="F82" i="5"/>
  <c r="E82" i="5"/>
  <c r="N81" i="5"/>
  <c r="M81" i="5"/>
  <c r="L81" i="5"/>
  <c r="K81" i="5"/>
  <c r="J81" i="5"/>
  <c r="I81" i="5"/>
  <c r="H81" i="5"/>
  <c r="G81" i="5"/>
  <c r="E81" i="5" s="1"/>
  <c r="E78" i="5"/>
  <c r="F78" i="5"/>
  <c r="E79" i="5"/>
  <c r="F79" i="5"/>
  <c r="H76" i="5"/>
  <c r="I76" i="5"/>
  <c r="J76" i="5"/>
  <c r="K76" i="5"/>
  <c r="L76" i="5"/>
  <c r="M76" i="5"/>
  <c r="N76" i="5"/>
  <c r="G76" i="5"/>
  <c r="F80" i="5"/>
  <c r="E80" i="5"/>
  <c r="F77" i="5"/>
  <c r="E77" i="5"/>
  <c r="F75" i="5"/>
  <c r="E75" i="5"/>
  <c r="F74" i="5"/>
  <c r="E74" i="5"/>
  <c r="F73" i="5"/>
  <c r="E73" i="5"/>
  <c r="F72" i="5"/>
  <c r="E72" i="5"/>
  <c r="N71" i="5"/>
  <c r="M71" i="5"/>
  <c r="L71" i="5"/>
  <c r="K71" i="5"/>
  <c r="J71" i="5"/>
  <c r="I71" i="5"/>
  <c r="H71" i="5"/>
  <c r="G71" i="5"/>
  <c r="F70" i="5"/>
  <c r="E70" i="5"/>
  <c r="F69" i="5"/>
  <c r="E69" i="5"/>
  <c r="N68" i="5"/>
  <c r="M68" i="5"/>
  <c r="L68" i="5"/>
  <c r="K68" i="5"/>
  <c r="J68" i="5"/>
  <c r="I68" i="5"/>
  <c r="H68" i="5"/>
  <c r="G68" i="5"/>
  <c r="F67" i="5"/>
  <c r="E67" i="5"/>
  <c r="F66" i="5"/>
  <c r="D66" i="5" s="1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N59" i="5"/>
  <c r="M59" i="5"/>
  <c r="L59" i="5"/>
  <c r="K59" i="5"/>
  <c r="J59" i="5"/>
  <c r="I59" i="5"/>
  <c r="H59" i="5"/>
  <c r="G59" i="5"/>
  <c r="E59" i="5"/>
  <c r="E50" i="5"/>
  <c r="F50" i="5"/>
  <c r="E51" i="5"/>
  <c r="F51" i="5"/>
  <c r="E52" i="5"/>
  <c r="F52" i="5"/>
  <c r="E25" i="5"/>
  <c r="F25" i="5"/>
  <c r="H39" i="5"/>
  <c r="I39" i="5"/>
  <c r="J39" i="5"/>
  <c r="K39" i="5"/>
  <c r="L39" i="5"/>
  <c r="M39" i="5"/>
  <c r="N39" i="5"/>
  <c r="G39" i="5"/>
  <c r="N22" i="5"/>
  <c r="M22" i="5"/>
  <c r="L22" i="5"/>
  <c r="K22" i="5"/>
  <c r="J22" i="5"/>
  <c r="I22" i="5"/>
  <c r="H22" i="5"/>
  <c r="F22" i="5" s="1"/>
  <c r="G22" i="5"/>
  <c r="H47" i="5"/>
  <c r="I47" i="5"/>
  <c r="J47" i="5"/>
  <c r="K47" i="5"/>
  <c r="L47" i="5"/>
  <c r="M47" i="5"/>
  <c r="N47" i="5"/>
  <c r="G47" i="5"/>
  <c r="F58" i="5"/>
  <c r="E58" i="5"/>
  <c r="F57" i="5"/>
  <c r="E57" i="5"/>
  <c r="N56" i="5"/>
  <c r="M56" i="5"/>
  <c r="L56" i="5"/>
  <c r="K56" i="5"/>
  <c r="J56" i="5"/>
  <c r="I56" i="5"/>
  <c r="H56" i="5"/>
  <c r="F56" i="5" s="1"/>
  <c r="G56" i="5"/>
  <c r="F55" i="5"/>
  <c r="E55" i="5"/>
  <c r="F54" i="5"/>
  <c r="E54" i="5"/>
  <c r="F53" i="5"/>
  <c r="E53" i="5"/>
  <c r="F49" i="5"/>
  <c r="E49" i="5"/>
  <c r="F48" i="5"/>
  <c r="E48" i="5"/>
  <c r="F46" i="5"/>
  <c r="E46" i="5"/>
  <c r="F45" i="5"/>
  <c r="E45" i="5"/>
  <c r="N44" i="5"/>
  <c r="M44" i="5"/>
  <c r="L44" i="5"/>
  <c r="K44" i="5"/>
  <c r="J44" i="5"/>
  <c r="I44" i="5"/>
  <c r="H44" i="5"/>
  <c r="G44" i="5"/>
  <c r="E44" i="5" s="1"/>
  <c r="F43" i="5"/>
  <c r="E43" i="5"/>
  <c r="F42" i="5"/>
  <c r="E42" i="5"/>
  <c r="F41" i="5"/>
  <c r="E41" i="5"/>
  <c r="F40" i="5"/>
  <c r="E40" i="5"/>
  <c r="F38" i="5"/>
  <c r="E38" i="5"/>
  <c r="F37" i="5"/>
  <c r="E37" i="5"/>
  <c r="N36" i="5"/>
  <c r="M36" i="5"/>
  <c r="L36" i="5"/>
  <c r="K36" i="5"/>
  <c r="J36" i="5"/>
  <c r="I36" i="5"/>
  <c r="H36" i="5"/>
  <c r="G36" i="5"/>
  <c r="E36" i="5" s="1"/>
  <c r="H32" i="5"/>
  <c r="I32" i="5"/>
  <c r="J32" i="5"/>
  <c r="K32" i="5"/>
  <c r="L32" i="5"/>
  <c r="M32" i="5"/>
  <c r="N32" i="5"/>
  <c r="G32" i="5"/>
  <c r="F35" i="5"/>
  <c r="E35" i="5"/>
  <c r="F34" i="5"/>
  <c r="E34" i="5"/>
  <c r="F33" i="5"/>
  <c r="E33" i="5"/>
  <c r="F31" i="5"/>
  <c r="E31" i="5"/>
  <c r="F30" i="5"/>
  <c r="E30" i="5"/>
  <c r="N29" i="5"/>
  <c r="M29" i="5"/>
  <c r="L29" i="5"/>
  <c r="K29" i="5"/>
  <c r="J29" i="5"/>
  <c r="I29" i="5"/>
  <c r="H29" i="5"/>
  <c r="G29" i="5"/>
  <c r="E28" i="5"/>
  <c r="F28" i="5"/>
  <c r="F27" i="5"/>
  <c r="E27" i="5"/>
  <c r="F26" i="5"/>
  <c r="E26" i="5"/>
  <c r="F24" i="5"/>
  <c r="E24" i="5"/>
  <c r="F23" i="5"/>
  <c r="E23" i="5"/>
  <c r="F21" i="5"/>
  <c r="E21" i="5"/>
  <c r="F20" i="5"/>
  <c r="E20" i="5"/>
  <c r="N19" i="5"/>
  <c r="M19" i="5"/>
  <c r="L19" i="5"/>
  <c r="K19" i="5"/>
  <c r="J19" i="5"/>
  <c r="I19" i="5"/>
  <c r="H19" i="5"/>
  <c r="G19" i="5"/>
  <c r="F18" i="5"/>
  <c r="E18" i="5"/>
  <c r="F17" i="5"/>
  <c r="E17" i="5"/>
  <c r="F16" i="5"/>
  <c r="E16" i="5"/>
  <c r="L28" i="2" l="1"/>
  <c r="M13" i="2"/>
  <c r="M28" i="2" s="1"/>
  <c r="K28" i="2"/>
  <c r="C49" i="2"/>
  <c r="E40" i="2"/>
  <c r="E49" i="2" s="1"/>
  <c r="D40" i="2"/>
  <c r="J40" i="2" s="1"/>
  <c r="J49" i="2" s="1"/>
  <c r="Q13" i="2"/>
  <c r="Q22" i="2"/>
  <c r="Q25" i="2"/>
  <c r="Q26" i="2"/>
  <c r="Q18" i="2"/>
  <c r="F32" i="5"/>
  <c r="F39" i="5"/>
  <c r="D84" i="5"/>
  <c r="E86" i="5"/>
  <c r="D86" i="5" s="1"/>
  <c r="F111" i="5"/>
  <c r="D110" i="5"/>
  <c r="D109" i="5"/>
  <c r="Q24" i="2"/>
  <c r="Q27" i="2"/>
  <c r="Q16" i="2"/>
  <c r="D99" i="5"/>
  <c r="E92" i="5"/>
  <c r="D95" i="5"/>
  <c r="M11" i="2"/>
  <c r="Q11" i="2"/>
  <c r="C32" i="2"/>
  <c r="P28" i="2"/>
  <c r="Q14" i="2"/>
  <c r="Q23" i="2"/>
  <c r="Q17" i="2"/>
  <c r="F59" i="5"/>
  <c r="D59" i="5" s="1"/>
  <c r="F71" i="5"/>
  <c r="F76" i="5"/>
  <c r="F81" i="5"/>
  <c r="F86" i="5"/>
  <c r="F92" i="5"/>
  <c r="D50" i="5"/>
  <c r="D89" i="5"/>
  <c r="D94" i="5"/>
  <c r="D98" i="5"/>
  <c r="D108" i="5"/>
  <c r="D111" i="5" s="1"/>
  <c r="E111" i="5"/>
  <c r="D25" i="5"/>
  <c r="D77" i="5"/>
  <c r="D81" i="5"/>
  <c r="D88" i="5"/>
  <c r="F47" i="5"/>
  <c r="E47" i="5"/>
  <c r="E29" i="5"/>
  <c r="F36" i="5"/>
  <c r="F44" i="5"/>
  <c r="D44" i="5" s="1"/>
  <c r="D20" i="5"/>
  <c r="E68" i="5"/>
  <c r="E71" i="5"/>
  <c r="D83" i="5"/>
  <c r="D85" i="5"/>
  <c r="D90" i="5"/>
  <c r="D100" i="5"/>
  <c r="D28" i="5"/>
  <c r="D36" i="5"/>
  <c r="D54" i="5"/>
  <c r="D96" i="5"/>
  <c r="F15" i="5"/>
  <c r="E76" i="5"/>
  <c r="D82" i="5"/>
  <c r="D80" i="5"/>
  <c r="D79" i="5"/>
  <c r="D74" i="5"/>
  <c r="D78" i="5"/>
  <c r="D69" i="5"/>
  <c r="D73" i="5"/>
  <c r="D75" i="5"/>
  <c r="D72" i="5"/>
  <c r="D61" i="5"/>
  <c r="D63" i="5"/>
  <c r="D70" i="5"/>
  <c r="F68" i="5"/>
  <c r="E56" i="5"/>
  <c r="D56" i="5" s="1"/>
  <c r="D65" i="5"/>
  <c r="D67" i="5"/>
  <c r="D62" i="5"/>
  <c r="D60" i="5"/>
  <c r="D64" i="5"/>
  <c r="D57" i="5"/>
  <c r="D52" i="5"/>
  <c r="D30" i="5"/>
  <c r="D33" i="5"/>
  <c r="D58" i="5"/>
  <c r="D51" i="5"/>
  <c r="D37" i="5"/>
  <c r="D45" i="5"/>
  <c r="D41" i="5"/>
  <c r="D17" i="5"/>
  <c r="E15" i="5"/>
  <c r="E39" i="5"/>
  <c r="D39" i="5" s="1"/>
  <c r="D26" i="5"/>
  <c r="D42" i="5"/>
  <c r="D53" i="5"/>
  <c r="D55" i="5"/>
  <c r="D16" i="5"/>
  <c r="D24" i="5"/>
  <c r="D27" i="5"/>
  <c r="D40" i="5"/>
  <c r="D46" i="5"/>
  <c r="D48" i="5"/>
  <c r="D49" i="5"/>
  <c r="D34" i="5"/>
  <c r="D38" i="5"/>
  <c r="D43" i="5"/>
  <c r="E32" i="5"/>
  <c r="D32" i="5" s="1"/>
  <c r="D35" i="5"/>
  <c r="F19" i="5"/>
  <c r="D31" i="5"/>
  <c r="F29" i="5"/>
  <c r="D23" i="5"/>
  <c r="E22" i="5"/>
  <c r="D22" i="5" s="1"/>
  <c r="D18" i="5"/>
  <c r="D21" i="5"/>
  <c r="E19" i="5"/>
  <c r="E13" i="5"/>
  <c r="F13" i="5"/>
  <c r="E14" i="5"/>
  <c r="F14" i="5"/>
  <c r="H12" i="5"/>
  <c r="I12" i="5"/>
  <c r="J12" i="5"/>
  <c r="K12" i="5"/>
  <c r="L12" i="5"/>
  <c r="M12" i="5"/>
  <c r="N12" i="5"/>
  <c r="G12" i="5"/>
  <c r="E12" i="5" s="1"/>
  <c r="F12" i="5"/>
  <c r="H7" i="5"/>
  <c r="I7" i="5"/>
  <c r="I103" i="5" s="1"/>
  <c r="J7" i="5"/>
  <c r="J103" i="5" s="1"/>
  <c r="K7" i="5"/>
  <c r="K103" i="5" s="1"/>
  <c r="L7" i="5"/>
  <c r="L103" i="5" s="1"/>
  <c r="M7" i="5"/>
  <c r="M103" i="5" s="1"/>
  <c r="N7" i="5"/>
  <c r="N103" i="5" s="1"/>
  <c r="G7" i="5"/>
  <c r="E7" i="5" s="1"/>
  <c r="E11" i="5"/>
  <c r="E10" i="5"/>
  <c r="F10" i="5"/>
  <c r="G4" i="5"/>
  <c r="H4" i="5"/>
  <c r="I4" i="5"/>
  <c r="J4" i="5"/>
  <c r="J102" i="5" s="1"/>
  <c r="K4" i="5"/>
  <c r="L4" i="5"/>
  <c r="M4" i="5"/>
  <c r="N4" i="5"/>
  <c r="N102" i="5" s="1"/>
  <c r="E6" i="5"/>
  <c r="F6" i="5"/>
  <c r="E8" i="5"/>
  <c r="F8" i="5"/>
  <c r="E9" i="5"/>
  <c r="F9" i="5"/>
  <c r="F11" i="5"/>
  <c r="F5" i="5"/>
  <c r="E5" i="5"/>
  <c r="Q28" i="2" l="1"/>
  <c r="D32" i="2"/>
  <c r="F32" i="2" s="1"/>
  <c r="F36" i="2" s="1"/>
  <c r="J32" i="2" s="1"/>
  <c r="J36" i="2" s="1"/>
  <c r="F40" i="2"/>
  <c r="F49" i="2" s="1"/>
  <c r="D49" i="2"/>
  <c r="D11" i="5"/>
  <c r="M102" i="5"/>
  <c r="I102" i="5"/>
  <c r="M104" i="5"/>
  <c r="M113" i="5" s="1"/>
  <c r="D47" i="5"/>
  <c r="D71" i="5"/>
  <c r="D92" i="5"/>
  <c r="D36" i="2"/>
  <c r="C36" i="2"/>
  <c r="E32" i="2"/>
  <c r="E36" i="2" s="1"/>
  <c r="I104" i="5"/>
  <c r="I113" i="5" s="1"/>
  <c r="D68" i="5"/>
  <c r="K102" i="5"/>
  <c r="K104" i="5" s="1"/>
  <c r="K113" i="5" s="1"/>
  <c r="G102" i="5"/>
  <c r="N104" i="5"/>
  <c r="N113" i="5" s="1"/>
  <c r="J104" i="5"/>
  <c r="J113" i="5" s="1"/>
  <c r="G103" i="5"/>
  <c r="D10" i="5"/>
  <c r="D19" i="5"/>
  <c r="D29" i="5"/>
  <c r="L102" i="5"/>
  <c r="H102" i="5"/>
  <c r="L104" i="5"/>
  <c r="L113" i="5" s="1"/>
  <c r="F7" i="5"/>
  <c r="F103" i="5" s="1"/>
  <c r="H103" i="5"/>
  <c r="D15" i="5"/>
  <c r="E103" i="5"/>
  <c r="D76" i="5"/>
  <c r="D6" i="5"/>
  <c r="D13" i="5"/>
  <c r="D8" i="5"/>
  <c r="D14" i="5"/>
  <c r="D12" i="5"/>
  <c r="F4" i="5"/>
  <c r="F102" i="5" s="1"/>
  <c r="E4" i="5"/>
  <c r="E102" i="5" s="1"/>
  <c r="D9" i="5"/>
  <c r="D5" i="5"/>
  <c r="H8" i="2" l="1"/>
  <c r="I32" i="2"/>
  <c r="I36" i="2" s="1"/>
  <c r="G8" i="2" s="1"/>
  <c r="G5" i="2"/>
  <c r="H5" i="2"/>
  <c r="H6" i="2" s="1"/>
  <c r="G104" i="5"/>
  <c r="G113" i="5" s="1"/>
  <c r="F104" i="5"/>
  <c r="F113" i="5" s="1"/>
  <c r="D4" i="5"/>
  <c r="D102" i="5" s="1"/>
  <c r="D7" i="5"/>
  <c r="D103" i="5" s="1"/>
  <c r="E104" i="5"/>
  <c r="E113" i="5" s="1"/>
  <c r="H104" i="5"/>
  <c r="H113" i="5" s="1"/>
  <c r="I2" i="5"/>
  <c r="K2" i="5" s="1"/>
  <c r="M2" i="5" s="1"/>
  <c r="A7" i="5"/>
  <c r="B7" i="5"/>
  <c r="A12" i="5"/>
  <c r="B12" i="5"/>
  <c r="A15" i="5"/>
  <c r="B15" i="5"/>
  <c r="A19" i="5"/>
  <c r="B19" i="5"/>
  <c r="A22" i="5"/>
  <c r="B22" i="5"/>
  <c r="A29" i="5"/>
  <c r="B29" i="5"/>
  <c r="A32" i="5"/>
  <c r="B32" i="5"/>
  <c r="A36" i="5"/>
  <c r="B36" i="5"/>
  <c r="A39" i="5"/>
  <c r="B39" i="5"/>
  <c r="A44" i="5"/>
  <c r="B44" i="5"/>
  <c r="A47" i="5"/>
  <c r="B47" i="5"/>
  <c r="A56" i="5"/>
  <c r="B56" i="5"/>
  <c r="A59" i="5"/>
  <c r="B59" i="5"/>
  <c r="A68" i="5"/>
  <c r="B68" i="5"/>
  <c r="A71" i="5"/>
  <c r="B71" i="5"/>
  <c r="A76" i="5"/>
  <c r="B76" i="5"/>
  <c r="A81" i="5"/>
  <c r="B81" i="5"/>
  <c r="A86" i="5"/>
  <c r="B86" i="5"/>
  <c r="A92" i="5"/>
  <c r="B92" i="5"/>
  <c r="A93" i="5"/>
  <c r="A94" i="5"/>
  <c r="B4" i="5"/>
  <c r="A4" i="5"/>
  <c r="H7" i="2" l="1"/>
  <c r="G6" i="2"/>
  <c r="G7" i="2"/>
  <c r="D104" i="5"/>
  <c r="D113" i="5" s="1"/>
  <c r="J46" i="4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J44" i="4" l="1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s="1"/>
  <c r="F2" i="4" l="1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>
  <authors>
    <author>Kučerová Jana, Ing. (MPSV)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  <comment ref="H39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</commentList>
</comments>
</file>

<file path=xl/comments2.xml><?xml version="1.0" encoding="utf-8"?>
<comments xmlns="http://schemas.openxmlformats.org/spreadsheetml/2006/main">
  <authors>
    <author>Žďárský Zdeněk Ing. (MPSV)</author>
  </authors>
  <commentList>
    <comment ref="A6" authorId="0" shapeId="0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<sst xmlns="http://schemas.openxmlformats.org/spreadsheetml/2006/main" count="238" uniqueCount="159">
  <si>
    <t>Indikativní rozpočet</t>
  </si>
  <si>
    <t>Jednotka</t>
  </si>
  <si>
    <t>Počet jednotek</t>
  </si>
  <si>
    <t>Vybavení</t>
  </si>
  <si>
    <t>Projektová dokumentace</t>
  </si>
  <si>
    <t>Autorský dozor</t>
  </si>
  <si>
    <t>TDI</t>
  </si>
  <si>
    <t>BOZP</t>
  </si>
  <si>
    <t>Inženýrské sítě</t>
  </si>
  <si>
    <t>Venkovní komunikace</t>
  </si>
  <si>
    <t>Terénní a sadové úpravy</t>
  </si>
  <si>
    <t>Oplocení</t>
  </si>
  <si>
    <t>bez DPH</t>
  </si>
  <si>
    <t>vč.DPH</t>
  </si>
  <si>
    <t>Rozhodná částka</t>
  </si>
  <si>
    <t>Dotace</t>
  </si>
  <si>
    <t>Vlastní zdroje</t>
  </si>
  <si>
    <t>Parametry</t>
  </si>
  <si>
    <t>Venkovní plocha určená pro bezbariérovou úpravu</t>
  </si>
  <si>
    <t xml:space="preserve">Bezbariérové parkovací stání </t>
  </si>
  <si>
    <t>Technologie osobního výtahu</t>
  </si>
  <si>
    <t>Technologie evakuačního výtah</t>
  </si>
  <si>
    <t>Zdravotnické prostředky</t>
  </si>
  <si>
    <t>m3</t>
  </si>
  <si>
    <t>m2</t>
  </si>
  <si>
    <t>počet</t>
  </si>
  <si>
    <t>Limit</t>
  </si>
  <si>
    <t>Přehled výdajů</t>
  </si>
  <si>
    <t>Název akce:</t>
  </si>
  <si>
    <t>Neuznatelné výdaje</t>
  </si>
  <si>
    <t>Rozhodná částka s DPH</t>
  </si>
  <si>
    <t>Automobil bez úprav</t>
  </si>
  <si>
    <t>Automobil s úpravou</t>
  </si>
  <si>
    <t>Automobil do terénu</t>
  </si>
  <si>
    <t>Položka</t>
  </si>
  <si>
    <t>Podíl nákldů přípravy a zabezpečení akce</t>
  </si>
  <si>
    <t>IZ</t>
  </si>
  <si>
    <t>PD</t>
  </si>
  <si>
    <t>AD</t>
  </si>
  <si>
    <t>IČ (6014)</t>
  </si>
  <si>
    <t>Správní poplatky</t>
  </si>
  <si>
    <t>Obytná plocha</t>
  </si>
  <si>
    <t>Celková užitná plocha m2</t>
  </si>
  <si>
    <t>Obytná plocha m2</t>
  </si>
  <si>
    <t>Uznatelné bez DPH</t>
  </si>
  <si>
    <t>Skutečnost bez DPH</t>
  </si>
  <si>
    <t>Celkové náklady akce (CNA)</t>
  </si>
  <si>
    <t>Neuznatelné bez DPH</t>
  </si>
  <si>
    <t>Celkem</t>
  </si>
  <si>
    <t>Rozhodná částka bez DPH</t>
  </si>
  <si>
    <t>Rozhodná částka bez  DPH</t>
  </si>
  <si>
    <t>Rozhodná částka  vč.DPH</t>
  </si>
  <si>
    <t>Skutečnost  vč.DPH</t>
  </si>
  <si>
    <t>Neuznatelné výdaje vč. DPH</t>
  </si>
  <si>
    <t>Uznatelné vč. DPH</t>
  </si>
  <si>
    <t>Rozhodná částka vč. DPH</t>
  </si>
  <si>
    <t>Neuznatelné vč.DPH</t>
  </si>
  <si>
    <t>Náklady s DPH</t>
  </si>
  <si>
    <t>Limit bez DPH</t>
  </si>
  <si>
    <t>Limit vč. DPH</t>
  </si>
  <si>
    <t>Skutečnost vč.DPH</t>
  </si>
  <si>
    <t>Neuznetelné vc. DPH</t>
  </si>
  <si>
    <t>Neunatelné bez DPH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</si>
  <si>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</si>
  <si>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</si>
  <si>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</si>
  <si>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</si>
  <si>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</si>
  <si>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</si>
  <si>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</si>
  <si>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</si>
  <si>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</si>
  <si>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</si>
  <si>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</si>
  <si>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</si>
  <si>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</si>
  <si>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</si>
  <si>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</si>
  <si>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</si>
  <si>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</si>
  <si>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</si>
  <si>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</si>
  <si>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</si>
  <si>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</si>
  <si>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</si>
  <si>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</si>
  <si>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</si>
  <si>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</si>
  <si>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</si>
  <si>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</si>
  <si>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</si>
  <si>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</si>
  <si>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</si>
  <si>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</si>
  <si>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</si>
  <si>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</si>
  <si>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</si>
  <si>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</si>
  <si>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</si>
  <si>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</si>
  <si>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</si>
  <si>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</si>
  <si>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</si>
  <si>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</si>
  <si>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</si>
  <si>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</si>
  <si>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</si>
  <si>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</si>
  <si>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</si>
  <si>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</si>
  <si>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</si>
  <si>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</si>
  <si>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</si>
  <si>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</si>
  <si>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</si>
  <si>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</si>
  <si>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</si>
  <si>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</si>
  <si>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PŘEHLED NÁKLADŮ PROJEKTU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</si>
  <si>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</si>
  <si>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</si>
  <si>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</si>
  <si>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</si>
  <si>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</si>
  <si>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</si>
  <si>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</si>
  <si>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</si>
  <si>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</si>
  <si>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</si>
  <si>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</si>
  <si>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</si>
  <si>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DOTACE ZE STÁTNÍHO ROZPOČTU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</si>
  <si>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</si>
  <si>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</si>
  <si>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</si>
  <si>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</si>
  <si>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</si>
  <si>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</si>
  <si>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013D31100</t>
  </si>
  <si>
    <t>013D31200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</si>
  <si>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</si>
  <si>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</si>
  <si>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</si>
  <si>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</si>
  <si>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</si>
  <si>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</si>
  <si>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</si>
  <si>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</si>
  <si>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*Celkové náklady akce</t>
  </si>
  <si>
    <t>Obestavěný prostor - stavba-nová výstavba</t>
  </si>
  <si>
    <t>Celková užitná plocha budovy - stavba-rekonstrukce</t>
  </si>
  <si>
    <t>Vybavení kuchyně - hlavní jídlo</t>
  </si>
  <si>
    <t>Vybavení prádelny -směny</t>
  </si>
  <si>
    <t>A-technologie-dispečink</t>
  </si>
  <si>
    <t>A-technologie-mobilní</t>
  </si>
  <si>
    <t>* Celkové náklady akce obsahují náklady na stavbu;IS+Komunikace+TU+SU+Oplocení;vybavení;náklady na přípravu a zabezpečení akce</t>
  </si>
  <si>
    <t>Administrace VZ, uveřejnění formuláře VZ</t>
  </si>
  <si>
    <t>Připojení k síti ČEZ; EON</t>
  </si>
  <si>
    <t>DPH -do jednotlivých sloupců skutečnost vč. DPH zadejte příslušnou DPH dle skutečnosti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</si>
</sst>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>
      <alignment vertical="top"/>
    </xf>
  </cellStyleXfs>
  <cellXfs count="227">
    <xf numFmtId="0" fontId="0" fillId="0" borderId="0" xfId="0"/>
    <xf numFmtId="0" fontId="14" fillId="0" borderId="13" xfId="1" applyNumberFormat="1" applyFont="1" applyBorder="1" applyAlignment="1">
      <alignment horizontal="center" vertical="top"/>
    </xf>
    <xf numFmtId="0" fontId="14" fillId="0" borderId="14" xfId="1" applyNumberFormat="1" applyFont="1" applyBorder="1" applyAlignment="1">
      <alignment horizontal="center" vertical="top"/>
    </xf>
    <xf numFmtId="0" fontId="14" fillId="0" borderId="15" xfId="1" applyFont="1" applyBorder="1" applyAlignment="1">
      <alignment horizontal="left" vertical="top"/>
    </xf>
    <xf numFmtId="0" fontId="14" fillId="0" borderId="16" xfId="1" applyFont="1" applyBorder="1" applyAlignment="1">
      <alignment horizontal="left" vertical="top"/>
    </xf>
    <xf numFmtId="0" fontId="14" fillId="0" borderId="18" xfId="1" applyNumberFormat="1" applyFont="1" applyBorder="1" applyAlignment="1">
      <alignment vertical="top"/>
    </xf>
    <xf numFmtId="0" fontId="14" fillId="0" borderId="19" xfId="1" applyNumberFormat="1" applyFont="1" applyBorder="1" applyAlignment="1">
      <alignment vertical="top"/>
    </xf>
    <xf numFmtId="0" fontId="14" fillId="0" borderId="17" xfId="1" applyNumberFormat="1" applyFont="1" applyBorder="1" applyAlignment="1">
      <alignment vertical="top"/>
    </xf>
    <xf numFmtId="4" fontId="0" fillId="0" borderId="0" xfId="0" applyNumberFormat="1"/>
    <xf numFmtId="0" fontId="14" fillId="0" borderId="16" xfId="1" applyFont="1" applyBorder="1" applyAlignment="1">
      <alignment horizontal="left" vertical="top"/>
    </xf>
    <xf numFmtId="0" fontId="0" fillId="0" borderId="1" xfId="0" applyBorder="1"/>
    <xf numFmtId="0" fontId="16" fillId="0" borderId="1" xfId="0" applyFont="1" applyBorder="1"/>
    <xf numFmtId="4" fontId="16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17" fillId="0" borderId="1" xfId="0" applyNumberFormat="1" applyFont="1" applyBorder="1"/>
    <xf numFmtId="0" fontId="14" fillId="0" borderId="22" xfId="1" applyNumberFormat="1" applyFont="1" applyFill="1" applyBorder="1" applyAlignment="1">
      <alignment horizontal="center" vertical="top"/>
    </xf>
    <xf numFmtId="0" fontId="14" fillId="0" borderId="22" xfId="1" quotePrefix="1" applyNumberFormat="1" applyFont="1" applyFill="1" applyBorder="1" applyAlignment="1">
      <alignment horizontal="left" vertical="top"/>
    </xf>
    <xf numFmtId="0" fontId="14" fillId="0" borderId="22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4" fontId="0" fillId="0" borderId="0" xfId="0" applyNumberFormat="1" applyProtection="1">
      <protection locked="0" hidden="1"/>
    </xf>
    <xf numFmtId="4" fontId="0" fillId="0" borderId="1" xfId="0" applyNumberFormat="1" applyBorder="1" applyProtection="1">
      <protection locked="0" hidden="1"/>
    </xf>
    <xf numFmtId="0" fontId="16" fillId="0" borderId="1" xfId="0" applyFont="1" applyBorder="1" applyProtection="1">
      <protection locked="0" hidden="1"/>
    </xf>
    <xf numFmtId="0" fontId="16" fillId="0" borderId="5" xfId="0" applyFont="1" applyBorder="1" applyProtection="1">
      <protection locked="0" hidden="1"/>
    </xf>
    <xf numFmtId="0" fontId="16" fillId="0" borderId="23" xfId="0" applyFont="1" applyBorder="1" applyProtection="1">
      <protection locked="0" hidden="1"/>
    </xf>
    <xf numFmtId="0" fontId="0" fillId="0" borderId="1" xfId="0" applyBorder="1" applyProtection="1">
      <protection hidden="1"/>
    </xf>
    <xf numFmtId="4" fontId="0" fillId="0" borderId="1" xfId="0" applyNumberFormat="1" applyBorder="1" applyProtection="1">
      <protection hidden="1"/>
    </xf>
    <xf numFmtId="4" fontId="0" fillId="0" borderId="1" xfId="0" applyNumberFormat="1" applyBorder="1" applyProtection="1">
      <protection locked="0"/>
    </xf>
    <xf numFmtId="4" fontId="16" fillId="0" borderId="1" xfId="0" applyNumberFormat="1" applyFont="1" applyBorder="1" applyProtection="1">
      <protection hidden="1"/>
    </xf>
    <xf numFmtId="0" fontId="0" fillId="0" borderId="0" xfId="0" applyProtection="1">
      <protection hidden="1"/>
    </xf>
    <xf numFmtId="4" fontId="16" fillId="0" borderId="23" xfId="0" applyNumberFormat="1" applyFont="1" applyBorder="1" applyProtection="1">
      <protection hidden="1"/>
    </xf>
    <xf numFmtId="4" fontId="16" fillId="0" borderId="9" xfId="0" applyNumberFormat="1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protection locked="0" hidden="1"/>
    </xf>
    <xf numFmtId="0" fontId="0" fillId="0" borderId="1" xfId="0" applyBorder="1" applyAlignment="1" applyProtection="1">
      <protection hidden="1"/>
    </xf>
    <xf numFmtId="4" fontId="16" fillId="9" borderId="1" xfId="0" applyNumberFormat="1" applyFont="1" applyFill="1" applyBorder="1" applyProtection="1">
      <protection hidden="1"/>
    </xf>
    <xf numFmtId="0" fontId="0" fillId="9" borderId="1" xfId="0" applyFill="1" applyBorder="1" applyProtection="1">
      <protection hidden="1"/>
    </xf>
    <xf numFmtId="4" fontId="0" fillId="9" borderId="1" xfId="0" applyNumberFormat="1" applyFill="1" applyBorder="1" applyProtection="1">
      <protection hidden="1"/>
    </xf>
    <xf numFmtId="4" fontId="0" fillId="9" borderId="1" xfId="0" applyNumberFormat="1" applyFill="1" applyBorder="1" applyProtection="1">
      <protection locked="0"/>
    </xf>
    <xf numFmtId="0" fontId="0" fillId="9" borderId="1" xfId="0" applyFill="1" applyBorder="1" applyProtection="1">
      <protection locked="0" hidden="1"/>
    </xf>
    <xf numFmtId="4" fontId="0" fillId="9" borderId="1" xfId="0" applyNumberFormat="1" applyFill="1" applyBorder="1" applyProtection="1">
      <protection locked="0" hidden="1"/>
    </xf>
    <xf numFmtId="4" fontId="16" fillId="9" borderId="1" xfId="0" applyNumberFormat="1" applyFont="1" applyFill="1" applyBorder="1" applyProtection="1">
      <protection locked="0" hidden="1"/>
    </xf>
    <xf numFmtId="0" fontId="18" fillId="10" borderId="1" xfId="0" applyFont="1" applyFill="1" applyBorder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9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6" fillId="0" borderId="1" xfId="0" applyFont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6" borderId="1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9" fontId="7" fillId="2" borderId="1" xfId="0" applyNumberFormat="1" applyFont="1" applyFill="1" applyBorder="1" applyAlignment="1" applyProtection="1">
      <alignment horizontal="left"/>
      <protection locked="0"/>
    </xf>
    <xf numFmtId="9" fontId="7" fillId="5" borderId="1" xfId="0" applyNumberFormat="1" applyFont="1" applyFill="1" applyBorder="1" applyAlignment="1" applyProtection="1">
      <alignment horizontal="left"/>
      <protection locked="0"/>
    </xf>
    <xf numFmtId="9" fontId="2" fillId="7" borderId="1" xfId="0" applyNumberFormat="1" applyFont="1" applyFill="1" applyBorder="1" applyAlignment="1" applyProtection="1">
      <alignment horizontal="left"/>
      <protection locked="0"/>
    </xf>
    <xf numFmtId="0" fontId="5" fillId="6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8" borderId="1" xfId="0" applyFont="1" applyFill="1" applyBorder="1" applyAlignment="1" applyProtection="1">
      <alignment horizontal="center" wrapText="1"/>
      <protection locked="0"/>
    </xf>
    <xf numFmtId="0" fontId="7" fillId="8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4" fontId="2" fillId="0" borderId="1" xfId="0" applyNumberFormat="1" applyFont="1" applyBorder="1" applyAlignment="1" applyProtection="1">
      <alignment horizontal="right" wrapText="1"/>
      <protection locked="0"/>
    </xf>
    <xf numFmtId="4" fontId="2" fillId="2" borderId="1" xfId="0" applyNumberFormat="1" applyFont="1" applyFill="1" applyBorder="1" applyProtection="1">
      <protection locked="0"/>
    </xf>
    <xf numFmtId="4" fontId="7" fillId="8" borderId="1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Protection="1">
      <protection locked="0"/>
    </xf>
    <xf numFmtId="0" fontId="10" fillId="3" borderId="11" xfId="0" applyFont="1" applyFill="1" applyBorder="1" applyProtection="1">
      <protection locked="0"/>
    </xf>
    <xf numFmtId="3" fontId="10" fillId="3" borderId="11" xfId="0" applyNumberFormat="1" applyFont="1" applyFill="1" applyBorder="1" applyProtection="1">
      <protection locked="0"/>
    </xf>
    <xf numFmtId="4" fontId="10" fillId="3" borderId="11" xfId="0" applyNumberFormat="1" applyFont="1" applyFill="1" applyBorder="1" applyProtection="1">
      <protection locked="0"/>
    </xf>
    <xf numFmtId="4" fontId="10" fillId="3" borderId="1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/>
      <protection locked="0"/>
    </xf>
    <xf numFmtId="4" fontId="10" fillId="3" borderId="10" xfId="0" applyNumberFormat="1" applyFont="1" applyFill="1" applyBorder="1" applyAlignment="1" applyProtection="1">
      <alignment horizontal="right" vertical="center"/>
      <protection locked="0"/>
    </xf>
    <xf numFmtId="4" fontId="8" fillId="3" borderId="1" xfId="0" applyNumberFormat="1" applyFont="1" applyFill="1" applyBorder="1" applyAlignment="1" applyProtection="1">
      <alignment vertical="center"/>
      <protection locked="0"/>
    </xf>
    <xf numFmtId="4" fontId="8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center" vertical="center"/>
      <protection locked="0"/>
    </xf>
    <xf numFmtId="10" fontId="4" fillId="0" borderId="0" xfId="0" applyNumberFormat="1" applyFont="1" applyBorder="1" applyAlignment="1" applyProtection="1">
      <alignment horizontal="center" vertical="center" wrapText="1"/>
      <protection locked="0"/>
    </xf>
    <xf numFmtId="1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Protection="1">
      <protection locked="0"/>
    </xf>
    <xf numFmtId="9" fontId="4" fillId="0" borderId="11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9" fontId="4" fillId="0" borderId="11" xfId="0" applyNumberFormat="1" applyFont="1" applyBorder="1" applyAlignment="1" applyProtection="1">
      <alignment horizontal="center" vertical="center"/>
      <protection locked="0"/>
    </xf>
    <xf numFmtId="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 applyProtection="1"/>
    <xf numFmtId="4" fontId="5" fillId="0" borderId="5" xfId="0" applyNumberFormat="1" applyFont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center" vertical="center"/>
      <protection locked="0"/>
    </xf>
    <xf numFmtId="4" fontId="2" fillId="2" borderId="6" xfId="0" applyNumberFormat="1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right" vertical="center" wrapText="1"/>
      <protection locked="0"/>
    </xf>
    <xf numFmtId="0" fontId="8" fillId="3" borderId="8" xfId="0" applyFont="1" applyFill="1" applyBorder="1" applyAlignment="1" applyProtection="1">
      <alignment horizontal="right" vertical="center" wrapText="1"/>
      <protection locked="0"/>
    </xf>
    <xf numFmtId="0" fontId="8" fillId="3" borderId="9" xfId="0" applyFont="1" applyFill="1" applyBorder="1" applyAlignment="1" applyProtection="1">
      <alignment horizontal="right" wrapText="1"/>
      <protection locked="0"/>
    </xf>
    <xf numFmtId="0" fontId="8" fillId="3" borderId="8" xfId="0" applyFont="1" applyFill="1" applyBorder="1" applyAlignment="1" applyProtection="1">
      <alignment horizontal="right" wrapText="1"/>
      <protection locked="0"/>
    </xf>
    <xf numFmtId="0" fontId="8" fillId="3" borderId="10" xfId="0" applyFont="1" applyFill="1" applyBorder="1" applyAlignment="1" applyProtection="1">
      <alignment horizontal="righ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8" fillId="3" borderId="10" xfId="0" applyFont="1" applyFill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4" fontId="2" fillId="4" borderId="5" xfId="0" applyNumberFormat="1" applyFont="1" applyFill="1" applyBorder="1" applyAlignment="1" applyProtection="1">
      <alignment horizontal="center" vertical="center"/>
      <protection locked="0"/>
    </xf>
    <xf numFmtId="4" fontId="2" fillId="4" borderId="6" xfId="0" applyNumberFormat="1" applyFont="1" applyFill="1" applyBorder="1" applyAlignment="1" applyProtection="1">
      <alignment horizontal="center" vertical="center"/>
      <protection locked="0"/>
    </xf>
    <xf numFmtId="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5" borderId="9" xfId="0" applyFont="1" applyFill="1" applyBorder="1" applyAlignment="1" applyProtection="1">
      <alignment horizontal="left"/>
      <protection locked="0"/>
    </xf>
    <xf numFmtId="0" fontId="7" fillId="5" borderId="8" xfId="0" applyFont="1" applyFill="1" applyBorder="1" applyAlignment="1" applyProtection="1">
      <alignment horizontal="left"/>
      <protection locked="0"/>
    </xf>
    <xf numFmtId="0" fontId="7" fillId="5" borderId="10" xfId="0" applyFont="1" applyFill="1" applyBorder="1" applyAlignment="1" applyProtection="1">
      <alignment horizontal="lef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left"/>
      <protection locked="0"/>
    </xf>
    <xf numFmtId="0" fontId="2" fillId="7" borderId="10" xfId="0" applyFont="1" applyFill="1" applyBorder="1" applyAlignment="1" applyProtection="1">
      <alignment horizontal="left"/>
      <protection locked="0"/>
    </xf>
    <xf numFmtId="0" fontId="5" fillId="6" borderId="9" xfId="0" applyFont="1" applyFill="1" applyBorder="1" applyAlignment="1" applyProtection="1">
      <alignment horizontal="center" wrapText="1"/>
      <protection locked="0"/>
    </xf>
    <xf numFmtId="0" fontId="5" fillId="6" borderId="8" xfId="0" applyFont="1" applyFill="1" applyBorder="1" applyAlignment="1" applyProtection="1">
      <alignment horizontal="center" wrapText="1"/>
      <protection locked="0"/>
    </xf>
    <xf numFmtId="0" fontId="5" fillId="6" borderId="10" xfId="0" applyFont="1" applyFill="1" applyBorder="1" applyAlignment="1" applyProtection="1">
      <alignment horizontal="center" wrapText="1"/>
      <protection locked="0"/>
    </xf>
    <xf numFmtId="4" fontId="5" fillId="6" borderId="9" xfId="0" applyNumberFormat="1" applyFont="1" applyFill="1" applyBorder="1" applyAlignment="1" applyProtection="1">
      <alignment horizontal="left"/>
      <protection locked="0"/>
    </xf>
    <xf numFmtId="4" fontId="5" fillId="6" borderId="8" xfId="0" applyNumberFormat="1" applyFont="1" applyFill="1" applyBorder="1" applyAlignment="1" applyProtection="1">
      <alignment horizontal="left"/>
      <protection locked="0"/>
    </xf>
    <xf numFmtId="4" fontId="5" fillId="6" borderId="10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4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4" fillId="0" borderId="15" xfId="1" applyFont="1" applyBorder="1" applyAlignment="1">
      <alignment horizontal="left" vertical="top"/>
    </xf>
    <xf numFmtId="0" fontId="14" fillId="0" borderId="16" xfId="1" applyFont="1" applyBorder="1" applyAlignment="1">
      <alignment horizontal="left" vertical="top"/>
    </xf>
    <xf numFmtId="0" fontId="0" fillId="0" borderId="9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16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9" borderId="5" xfId="0" applyFill="1" applyBorder="1" applyAlignment="1" applyProtection="1">
      <alignment horizontal="center" vertical="center"/>
      <protection hidden="1"/>
    </xf>
    <xf numFmtId="0" fontId="0" fillId="9" borderId="6" xfId="0" applyFill="1" applyBorder="1" applyAlignment="1" applyProtection="1">
      <alignment horizontal="center" vertical="center"/>
      <protection hidden="1"/>
    </xf>
    <xf numFmtId="0" fontId="0" fillId="9" borderId="7" xfId="0" applyFill="1" applyBorder="1" applyAlignment="1" applyProtection="1">
      <alignment horizontal="center" vertical="center"/>
      <protection hidden="1"/>
    </xf>
    <xf numFmtId="0" fontId="0" fillId="9" borderId="9" xfId="0" applyFill="1" applyBorder="1" applyAlignment="1" applyProtection="1">
      <alignment horizontal="left"/>
      <protection hidden="1"/>
    </xf>
    <xf numFmtId="0" fontId="0" fillId="9" borderId="10" xfId="0" applyFill="1" applyBorder="1" applyAlignment="1" applyProtection="1">
      <alignment horizontal="left"/>
      <protection hidden="1"/>
    </xf>
    <xf numFmtId="0" fontId="0" fillId="10" borderId="9" xfId="0" applyFill="1" applyBorder="1" applyAlignment="1" applyProtection="1">
      <alignment horizontal="center"/>
      <protection hidden="1"/>
    </xf>
    <xf numFmtId="0" fontId="0" fillId="10" borderId="10" xfId="0" applyFill="1" applyBorder="1" applyAlignment="1" applyProtection="1">
      <alignment horizontal="center"/>
      <protection hidden="1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s0516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9"/>
  <sheetViews>
    <sheetView tabSelected="1" zoomScale="80" zoomScaleNormal="80" workbookViewId="0">
      <selection activeCell="M31" sqref="M31"/>
    </sheetView>
  </sheetViews>
  <sheetFormatPr defaultRowHeight="11.25" x14ac:dyDescent="0.2"/>
  <cols>
    <col min="1" max="1" width="14.6640625" style="53" customWidth="1"/>
    <col min="2" max="2" width="16" style="53" customWidth="1"/>
    <col min="3" max="3" width="18.33203125" style="53" customWidth="1"/>
    <col min="4" max="4" width="21" style="53" customWidth="1"/>
    <col min="5" max="5" width="17.5" style="53" customWidth="1"/>
    <col min="6" max="6" width="15.6640625" style="53" customWidth="1"/>
    <col min="7" max="7" width="15.5" style="53" customWidth="1"/>
    <col min="8" max="8" width="16.6640625" style="53" customWidth="1"/>
    <col min="9" max="9" width="21" style="53" customWidth="1"/>
    <col min="10" max="10" width="18.83203125" style="53" customWidth="1"/>
    <col min="11" max="13" width="18.6640625" style="53" customWidth="1"/>
    <col min="14" max="14" width="19.83203125" style="53" customWidth="1"/>
    <col min="15" max="15" width="20.83203125" style="53" customWidth="1"/>
    <col min="16" max="16" width="16.5" style="53" customWidth="1"/>
    <col min="17" max="17" width="19.83203125" style="53" customWidth="1"/>
    <col min="18" max="16384" width="9.33203125" style="53"/>
  </cols>
  <sheetData>
    <row r="1" spans="1:27" ht="18" customHeight="1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52"/>
    </row>
    <row r="2" spans="1:27" ht="27" customHeight="1" x14ac:dyDescent="0.25">
      <c r="A2" s="161" t="s">
        <v>28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15" x14ac:dyDescent="0.25">
      <c r="A3" s="182" t="s">
        <v>27</v>
      </c>
      <c r="B3" s="183"/>
      <c r="C3" s="183"/>
      <c r="D3" s="183"/>
      <c r="E3" s="183"/>
      <c r="F3" s="184"/>
      <c r="G3" s="55" t="s">
        <v>12</v>
      </c>
      <c r="H3" s="55" t="s">
        <v>13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5" x14ac:dyDescent="0.25">
      <c r="A4" s="185" t="s">
        <v>46</v>
      </c>
      <c r="B4" s="185"/>
      <c r="C4" s="185"/>
      <c r="D4" s="185"/>
      <c r="E4" s="185"/>
      <c r="F4" s="185"/>
      <c r="G4" s="56">
        <f>N28+G36+G49</f>
        <v>0</v>
      </c>
      <c r="H4" s="56">
        <f>O28+H36+H49</f>
        <v>0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5" x14ac:dyDescent="0.25">
      <c r="A5" s="134" t="s">
        <v>14</v>
      </c>
      <c r="B5" s="135"/>
      <c r="C5" s="135"/>
      <c r="D5" s="135"/>
      <c r="E5" s="136"/>
      <c r="F5" s="57">
        <v>1</v>
      </c>
      <c r="G5" s="56">
        <f>L28+E49+E36</f>
        <v>0</v>
      </c>
      <c r="H5" s="56">
        <f>M28+F49+F36</f>
        <v>0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5" x14ac:dyDescent="0.25">
      <c r="A6" s="173" t="s">
        <v>15</v>
      </c>
      <c r="B6" s="174"/>
      <c r="C6" s="174"/>
      <c r="D6" s="174"/>
      <c r="E6" s="175"/>
      <c r="F6" s="58">
        <v>0.75</v>
      </c>
      <c r="G6" s="56">
        <f>G5*0.75</f>
        <v>0</v>
      </c>
      <c r="H6" s="56">
        <f>H5*0.75</f>
        <v>0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ht="15" x14ac:dyDescent="0.25">
      <c r="A7" s="176" t="s">
        <v>16</v>
      </c>
      <c r="B7" s="177"/>
      <c r="C7" s="177"/>
      <c r="D7" s="177"/>
      <c r="E7" s="178"/>
      <c r="F7" s="59">
        <v>0.25</v>
      </c>
      <c r="G7" s="56">
        <f>G5*0.25</f>
        <v>0</v>
      </c>
      <c r="H7" s="56">
        <f>H5*0.25</f>
        <v>0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ht="15" x14ac:dyDescent="0.25">
      <c r="A8" s="172" t="s">
        <v>29</v>
      </c>
      <c r="B8" s="172"/>
      <c r="C8" s="172"/>
      <c r="D8" s="172"/>
      <c r="E8" s="172"/>
      <c r="F8" s="172"/>
      <c r="G8" s="129">
        <f>IF(P11-(P28+I36+I49)&gt;0,P11-(P28+I36+I49),(P28+I36+I49)-P11)</f>
        <v>0</v>
      </c>
      <c r="H8" s="129">
        <f>IF(Q11-(Q28+J36+J49)&gt;0,Q11-(Q28+J36+J49),(Q28+J36+J49)-Q11)</f>
        <v>0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15" x14ac:dyDescent="0.25">
      <c r="A9" s="186"/>
      <c r="B9" s="186"/>
      <c r="C9" s="186"/>
      <c r="D9" s="186"/>
      <c r="E9" s="186"/>
      <c r="F9" s="186"/>
      <c r="G9" s="187"/>
      <c r="H9" s="187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30" x14ac:dyDescent="0.25">
      <c r="A10" s="179" t="s">
        <v>17</v>
      </c>
      <c r="B10" s="180"/>
      <c r="C10" s="180"/>
      <c r="D10" s="180"/>
      <c r="E10" s="180"/>
      <c r="F10" s="181"/>
      <c r="G10" s="55" t="s">
        <v>1</v>
      </c>
      <c r="H10" s="60" t="s">
        <v>26</v>
      </c>
      <c r="I10" s="60" t="s">
        <v>2</v>
      </c>
      <c r="J10" s="60" t="s">
        <v>44</v>
      </c>
      <c r="K10" s="60" t="s">
        <v>54</v>
      </c>
      <c r="L10" s="61" t="s">
        <v>49</v>
      </c>
      <c r="M10" s="62" t="s">
        <v>51</v>
      </c>
      <c r="N10" s="60" t="s">
        <v>45</v>
      </c>
      <c r="O10" s="60" t="s">
        <v>52</v>
      </c>
      <c r="P10" s="63" t="s">
        <v>47</v>
      </c>
      <c r="Q10" s="64" t="s">
        <v>53</v>
      </c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ht="15" customHeight="1" x14ac:dyDescent="0.25">
      <c r="A11" s="137" t="s">
        <v>148</v>
      </c>
      <c r="B11" s="138"/>
      <c r="C11" s="138"/>
      <c r="D11" s="138"/>
      <c r="E11" s="138"/>
      <c r="F11" s="139"/>
      <c r="G11" s="65" t="s">
        <v>25</v>
      </c>
      <c r="H11" s="66">
        <v>1580000</v>
      </c>
      <c r="I11" s="67">
        <v>0</v>
      </c>
      <c r="J11" s="56">
        <f>I11*H11</f>
        <v>0</v>
      </c>
      <c r="K11" s="68">
        <f>J11*1.15</f>
        <v>0</v>
      </c>
      <c r="L11" s="69">
        <f>IF(J11&gt;N11,N11,J11)</f>
        <v>0</v>
      </c>
      <c r="M11" s="69">
        <f>IF(K11&gt;O11,O11,K11)</f>
        <v>0</v>
      </c>
      <c r="N11" s="68">
        <v>0</v>
      </c>
      <c r="O11" s="68">
        <v>0</v>
      </c>
      <c r="P11" s="70">
        <f>IF(N11-J11&gt;0,N11-J11,0)</f>
        <v>0</v>
      </c>
      <c r="Q11" s="70">
        <f>IF(O11-K11&gt;0,O11-K11,0)</f>
        <v>0</v>
      </c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s="77" customFormat="1" ht="20.100000000000001" customHeight="1" x14ac:dyDescent="0.25">
      <c r="A12" s="164" t="s">
        <v>48</v>
      </c>
      <c r="B12" s="165"/>
      <c r="C12" s="165"/>
      <c r="D12" s="165"/>
      <c r="E12" s="165"/>
      <c r="F12" s="166"/>
      <c r="G12" s="71"/>
      <c r="H12" s="71"/>
      <c r="I12" s="71"/>
      <c r="J12" s="72"/>
      <c r="K12" s="73"/>
      <c r="L12" s="72"/>
      <c r="M12" s="73"/>
      <c r="N12" s="72"/>
      <c r="O12" s="73"/>
      <c r="P12" s="74"/>
      <c r="Q12" s="75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15" x14ac:dyDescent="0.25">
      <c r="A13" s="147" t="s">
        <v>149</v>
      </c>
      <c r="B13" s="147"/>
      <c r="C13" s="147"/>
      <c r="D13" s="147"/>
      <c r="E13" s="147"/>
      <c r="F13" s="147"/>
      <c r="G13" s="65" t="s">
        <v>23</v>
      </c>
      <c r="H13" s="78">
        <v>5800</v>
      </c>
      <c r="I13" s="56">
        <v>0</v>
      </c>
      <c r="J13" s="56">
        <f>I13*H13</f>
        <v>0</v>
      </c>
      <c r="K13" s="56">
        <f>J13*1.15</f>
        <v>0</v>
      </c>
      <c r="L13" s="69">
        <f>IF(J13&gt;N13,N13,J13)</f>
        <v>0</v>
      </c>
      <c r="M13" s="69">
        <f>IF(K13&gt;O13,O13,K13)</f>
        <v>0</v>
      </c>
      <c r="N13" s="56">
        <v>0</v>
      </c>
      <c r="O13" s="56">
        <f>N13*1.15</f>
        <v>0</v>
      </c>
      <c r="P13" s="70">
        <f>IF(N13-J13&gt;0,N13-J13,0)</f>
        <v>0</v>
      </c>
      <c r="Q13" s="70">
        <f>IF(O13-K13&gt;0,O13-K13,0)</f>
        <v>0</v>
      </c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5" x14ac:dyDescent="0.25">
      <c r="A14" s="147" t="s">
        <v>150</v>
      </c>
      <c r="B14" s="147"/>
      <c r="C14" s="147"/>
      <c r="D14" s="147"/>
      <c r="E14" s="147"/>
      <c r="F14" s="147"/>
      <c r="G14" s="65" t="s">
        <v>24</v>
      </c>
      <c r="H14" s="78">
        <v>23200</v>
      </c>
      <c r="I14" s="56">
        <v>0</v>
      </c>
      <c r="J14" s="56">
        <f>H14*I14</f>
        <v>0</v>
      </c>
      <c r="K14" s="56">
        <f>J14*1.15</f>
        <v>0</v>
      </c>
      <c r="L14" s="69">
        <f t="shared" ref="L14:M27" si="0">IF(J14&gt;N14,N14,J14)</f>
        <v>0</v>
      </c>
      <c r="M14" s="69">
        <f>IF(K14&gt;O14,O14,K14)</f>
        <v>0</v>
      </c>
      <c r="N14" s="56">
        <v>0</v>
      </c>
      <c r="O14" s="56">
        <f t="shared" ref="O14:O18" si="1">N14*1.15</f>
        <v>0</v>
      </c>
      <c r="P14" s="70">
        <f>IF(N14-J14&gt;0,N14-J14,0)</f>
        <v>0</v>
      </c>
      <c r="Q14" s="70">
        <f t="shared" ref="Q14:Q27" si="2">IF(O14-K14&gt;0,O14-K14,0)</f>
        <v>0</v>
      </c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x14ac:dyDescent="0.25">
      <c r="A15" s="147" t="s">
        <v>18</v>
      </c>
      <c r="B15" s="147"/>
      <c r="C15" s="147"/>
      <c r="D15" s="147"/>
      <c r="E15" s="147"/>
      <c r="F15" s="147"/>
      <c r="G15" s="65" t="s">
        <v>24</v>
      </c>
      <c r="H15" s="78">
        <v>12700</v>
      </c>
      <c r="I15" s="56">
        <v>0</v>
      </c>
      <c r="J15" s="56">
        <f t="shared" ref="J15:J21" si="3">I15*H15</f>
        <v>0</v>
      </c>
      <c r="K15" s="56">
        <f t="shared" ref="K15:K18" si="4">J15*1.15</f>
        <v>0</v>
      </c>
      <c r="L15" s="69">
        <f t="shared" si="0"/>
        <v>0</v>
      </c>
      <c r="M15" s="69">
        <f t="shared" si="0"/>
        <v>0</v>
      </c>
      <c r="N15" s="56">
        <v>0</v>
      </c>
      <c r="O15" s="56">
        <f t="shared" si="1"/>
        <v>0</v>
      </c>
      <c r="P15" s="70">
        <f t="shared" ref="P15:P27" si="5">IF(N15-J15&gt;0,N15-J15,0)</f>
        <v>0</v>
      </c>
      <c r="Q15" s="70">
        <f t="shared" si="2"/>
        <v>0</v>
      </c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5" x14ac:dyDescent="0.25">
      <c r="A16" s="147" t="s">
        <v>19</v>
      </c>
      <c r="B16" s="147"/>
      <c r="C16" s="147"/>
      <c r="D16" s="147"/>
      <c r="E16" s="147"/>
      <c r="F16" s="147"/>
      <c r="G16" s="65" t="s">
        <v>24</v>
      </c>
      <c r="H16" s="78">
        <v>2600</v>
      </c>
      <c r="I16" s="56">
        <v>0</v>
      </c>
      <c r="J16" s="56">
        <f t="shared" si="3"/>
        <v>0</v>
      </c>
      <c r="K16" s="56">
        <f t="shared" si="4"/>
        <v>0</v>
      </c>
      <c r="L16" s="69">
        <f t="shared" si="0"/>
        <v>0</v>
      </c>
      <c r="M16" s="69">
        <f t="shared" si="0"/>
        <v>0</v>
      </c>
      <c r="N16" s="56">
        <v>0</v>
      </c>
      <c r="O16" s="56">
        <f t="shared" si="1"/>
        <v>0</v>
      </c>
      <c r="P16" s="70">
        <f t="shared" si="5"/>
        <v>0</v>
      </c>
      <c r="Q16" s="70">
        <f t="shared" si="2"/>
        <v>0</v>
      </c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5" x14ac:dyDescent="0.25">
      <c r="A17" s="147" t="s">
        <v>20</v>
      </c>
      <c r="B17" s="147"/>
      <c r="C17" s="147"/>
      <c r="D17" s="147"/>
      <c r="E17" s="147"/>
      <c r="F17" s="147"/>
      <c r="G17" s="65" t="s">
        <v>25</v>
      </c>
      <c r="H17" s="78">
        <v>2100000</v>
      </c>
      <c r="I17" s="56">
        <v>0</v>
      </c>
      <c r="J17" s="56">
        <f t="shared" si="3"/>
        <v>0</v>
      </c>
      <c r="K17" s="56">
        <f t="shared" si="4"/>
        <v>0</v>
      </c>
      <c r="L17" s="69">
        <f t="shared" si="0"/>
        <v>0</v>
      </c>
      <c r="M17" s="69">
        <f t="shared" si="0"/>
        <v>0</v>
      </c>
      <c r="N17" s="56">
        <v>0</v>
      </c>
      <c r="O17" s="56">
        <f t="shared" si="1"/>
        <v>0</v>
      </c>
      <c r="P17" s="70">
        <f t="shared" si="5"/>
        <v>0</v>
      </c>
      <c r="Q17" s="70">
        <f t="shared" si="2"/>
        <v>0</v>
      </c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15" x14ac:dyDescent="0.25">
      <c r="A18" s="147" t="s">
        <v>21</v>
      </c>
      <c r="B18" s="147"/>
      <c r="C18" s="147"/>
      <c r="D18" s="147"/>
      <c r="E18" s="147"/>
      <c r="F18" s="147"/>
      <c r="G18" s="65" t="s">
        <v>25</v>
      </c>
      <c r="H18" s="78">
        <v>3500000</v>
      </c>
      <c r="I18" s="56">
        <v>0</v>
      </c>
      <c r="J18" s="56">
        <f t="shared" si="3"/>
        <v>0</v>
      </c>
      <c r="K18" s="56">
        <f t="shared" si="4"/>
        <v>0</v>
      </c>
      <c r="L18" s="69">
        <f t="shared" si="0"/>
        <v>0</v>
      </c>
      <c r="M18" s="69">
        <f t="shared" si="0"/>
        <v>0</v>
      </c>
      <c r="N18" s="56">
        <v>0</v>
      </c>
      <c r="O18" s="56">
        <f t="shared" si="1"/>
        <v>0</v>
      </c>
      <c r="P18" s="70">
        <f t="shared" si="5"/>
        <v>0</v>
      </c>
      <c r="Q18" s="70">
        <f t="shared" si="2"/>
        <v>0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ht="15" x14ac:dyDescent="0.25">
      <c r="A19" s="147" t="s">
        <v>31</v>
      </c>
      <c r="B19" s="147"/>
      <c r="C19" s="147"/>
      <c r="D19" s="147"/>
      <c r="E19" s="147"/>
      <c r="F19" s="147"/>
      <c r="G19" s="65" t="s">
        <v>25</v>
      </c>
      <c r="H19" s="78">
        <v>320000</v>
      </c>
      <c r="I19" s="56">
        <v>0</v>
      </c>
      <c r="J19" s="56">
        <f t="shared" si="3"/>
        <v>0</v>
      </c>
      <c r="K19" s="56">
        <f>J19*1.21</f>
        <v>0</v>
      </c>
      <c r="L19" s="69">
        <f t="shared" si="0"/>
        <v>0</v>
      </c>
      <c r="M19" s="69">
        <f t="shared" si="0"/>
        <v>0</v>
      </c>
      <c r="N19" s="56">
        <v>0</v>
      </c>
      <c r="O19" s="56">
        <f t="shared" ref="O19:O25" si="6">N19*1.21</f>
        <v>0</v>
      </c>
      <c r="P19" s="70">
        <f t="shared" si="5"/>
        <v>0</v>
      </c>
      <c r="Q19" s="70">
        <f t="shared" si="2"/>
        <v>0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ht="15" customHeight="1" x14ac:dyDescent="0.25">
      <c r="A20" s="147" t="s">
        <v>32</v>
      </c>
      <c r="B20" s="147"/>
      <c r="C20" s="147"/>
      <c r="D20" s="147"/>
      <c r="E20" s="147"/>
      <c r="F20" s="147"/>
      <c r="G20" s="65" t="s">
        <v>25</v>
      </c>
      <c r="H20" s="78">
        <v>1200000</v>
      </c>
      <c r="I20" s="56">
        <v>0</v>
      </c>
      <c r="J20" s="56">
        <f t="shared" si="3"/>
        <v>0</v>
      </c>
      <c r="K20" s="56">
        <f>J20*1.21</f>
        <v>0</v>
      </c>
      <c r="L20" s="69">
        <f t="shared" si="0"/>
        <v>0</v>
      </c>
      <c r="M20" s="69">
        <f t="shared" si="0"/>
        <v>0</v>
      </c>
      <c r="N20" s="56">
        <v>0</v>
      </c>
      <c r="O20" s="56">
        <f t="shared" si="6"/>
        <v>0</v>
      </c>
      <c r="P20" s="70">
        <f t="shared" si="5"/>
        <v>0</v>
      </c>
      <c r="Q20" s="70">
        <f t="shared" si="2"/>
        <v>0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ht="15" customHeight="1" x14ac:dyDescent="0.25">
      <c r="A21" s="158" t="s">
        <v>33</v>
      </c>
      <c r="B21" s="159"/>
      <c r="C21" s="159"/>
      <c r="D21" s="159"/>
      <c r="E21" s="159"/>
      <c r="F21" s="160"/>
      <c r="G21" s="65" t="s">
        <v>25</v>
      </c>
      <c r="H21" s="78">
        <v>500000</v>
      </c>
      <c r="I21" s="56">
        <v>0</v>
      </c>
      <c r="J21" s="56">
        <f t="shared" si="3"/>
        <v>0</v>
      </c>
      <c r="K21" s="56">
        <f t="shared" ref="K21:K27" si="7">J21*1.21</f>
        <v>0</v>
      </c>
      <c r="L21" s="69">
        <f t="shared" si="0"/>
        <v>0</v>
      </c>
      <c r="M21" s="69">
        <f t="shared" si="0"/>
        <v>0</v>
      </c>
      <c r="N21" s="56">
        <v>0</v>
      </c>
      <c r="O21" s="56">
        <f t="shared" si="6"/>
        <v>0</v>
      </c>
      <c r="P21" s="70">
        <f t="shared" si="5"/>
        <v>0</v>
      </c>
      <c r="Q21" s="70">
        <f t="shared" si="2"/>
        <v>0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15" x14ac:dyDescent="0.25">
      <c r="A22" s="147" t="s">
        <v>151</v>
      </c>
      <c r="B22" s="147"/>
      <c r="C22" s="147"/>
      <c r="D22" s="147"/>
      <c r="E22" s="147"/>
      <c r="F22" s="147"/>
      <c r="G22" s="65" t="s">
        <v>25</v>
      </c>
      <c r="H22" s="78">
        <v>8130</v>
      </c>
      <c r="I22" s="56">
        <v>0</v>
      </c>
      <c r="J22" s="56">
        <f t="shared" ref="J22:J27" si="8">I22*H22</f>
        <v>0</v>
      </c>
      <c r="K22" s="56">
        <f t="shared" si="7"/>
        <v>0</v>
      </c>
      <c r="L22" s="69">
        <f t="shared" si="0"/>
        <v>0</v>
      </c>
      <c r="M22" s="69">
        <f t="shared" si="0"/>
        <v>0</v>
      </c>
      <c r="N22" s="56">
        <v>0</v>
      </c>
      <c r="O22" s="56">
        <f t="shared" si="6"/>
        <v>0</v>
      </c>
      <c r="P22" s="70">
        <f t="shared" si="5"/>
        <v>0</v>
      </c>
      <c r="Q22" s="70">
        <f t="shared" si="2"/>
        <v>0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 ht="15" x14ac:dyDescent="0.25">
      <c r="A23" s="147" t="s">
        <v>152</v>
      </c>
      <c r="B23" s="147"/>
      <c r="C23" s="147"/>
      <c r="D23" s="147"/>
      <c r="E23" s="147"/>
      <c r="F23" s="147"/>
      <c r="G23" s="65" t="s">
        <v>25</v>
      </c>
      <c r="H23" s="78">
        <v>8700</v>
      </c>
      <c r="I23" s="56">
        <v>0</v>
      </c>
      <c r="J23" s="56">
        <f t="shared" si="8"/>
        <v>0</v>
      </c>
      <c r="K23" s="56">
        <f t="shared" si="7"/>
        <v>0</v>
      </c>
      <c r="L23" s="69">
        <f t="shared" si="0"/>
        <v>0</v>
      </c>
      <c r="M23" s="69">
        <f t="shared" si="0"/>
        <v>0</v>
      </c>
      <c r="N23" s="56">
        <v>0</v>
      </c>
      <c r="O23" s="56">
        <f t="shared" si="6"/>
        <v>0</v>
      </c>
      <c r="P23" s="70">
        <f t="shared" si="5"/>
        <v>0</v>
      </c>
      <c r="Q23" s="70">
        <f t="shared" si="2"/>
        <v>0</v>
      </c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 ht="15" x14ac:dyDescent="0.25">
      <c r="A24" s="147" t="s">
        <v>153</v>
      </c>
      <c r="B24" s="147"/>
      <c r="C24" s="147"/>
      <c r="D24" s="147"/>
      <c r="E24" s="147"/>
      <c r="F24" s="147"/>
      <c r="G24" s="65" t="s">
        <v>25</v>
      </c>
      <c r="H24" s="78">
        <v>2000000</v>
      </c>
      <c r="I24" s="56">
        <v>0</v>
      </c>
      <c r="J24" s="56">
        <f t="shared" si="8"/>
        <v>0</v>
      </c>
      <c r="K24" s="56">
        <f t="shared" si="7"/>
        <v>0</v>
      </c>
      <c r="L24" s="69">
        <f t="shared" si="0"/>
        <v>0</v>
      </c>
      <c r="M24" s="69">
        <f t="shared" si="0"/>
        <v>0</v>
      </c>
      <c r="N24" s="56">
        <v>0</v>
      </c>
      <c r="O24" s="56">
        <f t="shared" si="6"/>
        <v>0</v>
      </c>
      <c r="P24" s="70">
        <f t="shared" si="5"/>
        <v>0</v>
      </c>
      <c r="Q24" s="70">
        <f t="shared" si="2"/>
        <v>0</v>
      </c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 ht="15" x14ac:dyDescent="0.25">
      <c r="A25" s="147" t="s">
        <v>154</v>
      </c>
      <c r="B25" s="147"/>
      <c r="C25" s="147"/>
      <c r="D25" s="147"/>
      <c r="E25" s="147"/>
      <c r="F25" s="147"/>
      <c r="G25" s="65" t="s">
        <v>25</v>
      </c>
      <c r="H25" s="78">
        <v>25000</v>
      </c>
      <c r="I25" s="56">
        <v>0</v>
      </c>
      <c r="J25" s="56">
        <f t="shared" si="8"/>
        <v>0</v>
      </c>
      <c r="K25" s="56">
        <f>J25*1.21</f>
        <v>0</v>
      </c>
      <c r="L25" s="69">
        <f t="shared" si="0"/>
        <v>0</v>
      </c>
      <c r="M25" s="69">
        <f t="shared" si="0"/>
        <v>0</v>
      </c>
      <c r="N25" s="56">
        <v>0</v>
      </c>
      <c r="O25" s="56">
        <f t="shared" si="6"/>
        <v>0</v>
      </c>
      <c r="P25" s="70">
        <f t="shared" si="5"/>
        <v>0</v>
      </c>
      <c r="Q25" s="70">
        <f t="shared" si="2"/>
        <v>0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ht="15" x14ac:dyDescent="0.25">
      <c r="A26" s="147" t="s">
        <v>22</v>
      </c>
      <c r="B26" s="147"/>
      <c r="C26" s="147"/>
      <c r="D26" s="147"/>
      <c r="E26" s="147"/>
      <c r="F26" s="147"/>
      <c r="G26" s="65" t="s">
        <v>25</v>
      </c>
      <c r="H26" s="78">
        <v>22600</v>
      </c>
      <c r="I26" s="56">
        <v>0</v>
      </c>
      <c r="J26" s="56">
        <f t="shared" si="8"/>
        <v>0</v>
      </c>
      <c r="K26" s="56">
        <f>J26*1.15</f>
        <v>0</v>
      </c>
      <c r="L26" s="69">
        <f t="shared" si="0"/>
        <v>0</v>
      </c>
      <c r="M26" s="69">
        <f t="shared" si="0"/>
        <v>0</v>
      </c>
      <c r="N26" s="56">
        <v>0</v>
      </c>
      <c r="O26" s="56">
        <f>N26*1.15</f>
        <v>0</v>
      </c>
      <c r="P26" s="70">
        <f t="shared" si="5"/>
        <v>0</v>
      </c>
      <c r="Q26" s="70">
        <f t="shared" si="2"/>
        <v>0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ht="15" x14ac:dyDescent="0.25">
      <c r="A27" s="147" t="s">
        <v>3</v>
      </c>
      <c r="B27" s="147"/>
      <c r="C27" s="147"/>
      <c r="D27" s="147"/>
      <c r="E27" s="147"/>
      <c r="F27" s="147"/>
      <c r="G27" s="65" t="s">
        <v>25</v>
      </c>
      <c r="H27" s="78">
        <v>78000</v>
      </c>
      <c r="I27" s="56">
        <v>0</v>
      </c>
      <c r="J27" s="56">
        <f t="shared" si="8"/>
        <v>0</v>
      </c>
      <c r="K27" s="56">
        <f t="shared" si="7"/>
        <v>0</v>
      </c>
      <c r="L27" s="69">
        <f t="shared" si="0"/>
        <v>0</v>
      </c>
      <c r="M27" s="69">
        <f t="shared" si="0"/>
        <v>0</v>
      </c>
      <c r="N27" s="56">
        <v>0</v>
      </c>
      <c r="O27" s="56">
        <f>N27*1.21</f>
        <v>0</v>
      </c>
      <c r="P27" s="70">
        <f t="shared" si="5"/>
        <v>0</v>
      </c>
      <c r="Q27" s="70">
        <f t="shared" si="2"/>
        <v>0</v>
      </c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ht="20.100000000000001" customHeight="1" x14ac:dyDescent="0.25">
      <c r="A28" s="155" t="s">
        <v>48</v>
      </c>
      <c r="B28" s="156"/>
      <c r="C28" s="156"/>
      <c r="D28" s="156"/>
      <c r="E28" s="156"/>
      <c r="F28" s="157"/>
      <c r="G28" s="79"/>
      <c r="H28" s="80"/>
      <c r="I28" s="81"/>
      <c r="J28" s="82">
        <f t="shared" ref="J28:Q28" si="9">SUM(J13:J27)</f>
        <v>0</v>
      </c>
      <c r="K28" s="82">
        <f t="shared" si="9"/>
        <v>0</v>
      </c>
      <c r="L28" s="82">
        <f t="shared" si="9"/>
        <v>0</v>
      </c>
      <c r="M28" s="82">
        <f t="shared" si="9"/>
        <v>0</v>
      </c>
      <c r="N28" s="82">
        <f t="shared" si="9"/>
        <v>0</v>
      </c>
      <c r="O28" s="82">
        <f t="shared" si="9"/>
        <v>0</v>
      </c>
      <c r="P28" s="82">
        <f t="shared" si="9"/>
        <v>0</v>
      </c>
      <c r="Q28" s="82">
        <f t="shared" si="9"/>
        <v>0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ht="15" x14ac:dyDescent="0.25">
      <c r="A29" s="83"/>
      <c r="B29" s="83"/>
      <c r="C29" s="83"/>
      <c r="D29" s="83"/>
      <c r="E29" s="83"/>
      <c r="F29" s="83"/>
      <c r="G29" s="84"/>
      <c r="H29" s="85"/>
      <c r="I29" s="86"/>
      <c r="J29" s="86"/>
      <c r="K29" s="86"/>
      <c r="L29" s="86"/>
      <c r="M29" s="86"/>
      <c r="N29" s="86"/>
      <c r="O29" s="86"/>
      <c r="P29" s="86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ht="15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52.5" customHeight="1" x14ac:dyDescent="0.25">
      <c r="A31" s="145" t="s">
        <v>34</v>
      </c>
      <c r="B31" s="146"/>
      <c r="C31" s="87" t="s">
        <v>58</v>
      </c>
      <c r="D31" s="87" t="s">
        <v>59</v>
      </c>
      <c r="E31" s="87" t="s">
        <v>50</v>
      </c>
      <c r="F31" s="87" t="s">
        <v>55</v>
      </c>
      <c r="G31" s="87" t="s">
        <v>45</v>
      </c>
      <c r="H31" s="88" t="s">
        <v>60</v>
      </c>
      <c r="I31" s="89" t="s">
        <v>47</v>
      </c>
      <c r="J31" s="90" t="s">
        <v>61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7" ht="15" customHeight="1" x14ac:dyDescent="0.25">
      <c r="A32" s="148" t="s">
        <v>8</v>
      </c>
      <c r="B32" s="149"/>
      <c r="C32" s="167" t="b">
        <f>IF(L13&gt;0,G4*0.1,IF(L14&gt;0,G4*0.1))</f>
        <v>0</v>
      </c>
      <c r="D32" s="167" t="b">
        <f>IF(M13&gt;0,H4*0.1,IF(M14&gt;0,H4*0.1))</f>
        <v>0</v>
      </c>
      <c r="E32" s="150">
        <f>IF(SUM(C32:C35)&gt;SUM(G32:G35),SUM(G32:G35),SUM(C32:C35))</f>
        <v>0</v>
      </c>
      <c r="F32" s="150">
        <f>IF(SUM(D32:D35)&gt;SUM(H32:H35),SUM(H32:H35),SUM(D32:D35))</f>
        <v>0</v>
      </c>
      <c r="G32" s="91">
        <v>0</v>
      </c>
      <c r="H32" s="92">
        <f>G32*1.15</f>
        <v>0</v>
      </c>
      <c r="I32" s="169">
        <f>SUM(G32:G35)-E36</f>
        <v>0</v>
      </c>
      <c r="J32" s="169">
        <f>SUM(H32:H35)-F36</f>
        <v>0</v>
      </c>
      <c r="K32" s="93"/>
      <c r="L32" s="93"/>
      <c r="M32" s="93"/>
      <c r="N32" s="93"/>
      <c r="O32" s="93"/>
      <c r="P32" s="93"/>
      <c r="Q32" s="54"/>
      <c r="R32" s="54"/>
      <c r="S32" s="54"/>
      <c r="T32" s="54"/>
      <c r="U32" s="54"/>
      <c r="V32" s="54"/>
      <c r="W32" s="54"/>
      <c r="X32" s="54"/>
      <c r="Y32" s="54"/>
    </row>
    <row r="33" spans="1:27" ht="15" customHeight="1" x14ac:dyDescent="0.25">
      <c r="A33" s="148" t="s">
        <v>9</v>
      </c>
      <c r="B33" s="149"/>
      <c r="C33" s="168"/>
      <c r="D33" s="168"/>
      <c r="E33" s="151"/>
      <c r="F33" s="151"/>
      <c r="G33" s="92">
        <v>0</v>
      </c>
      <c r="H33" s="92">
        <f>G33*1.21</f>
        <v>0</v>
      </c>
      <c r="I33" s="170"/>
      <c r="J33" s="170"/>
      <c r="K33" s="93"/>
      <c r="L33" s="93"/>
      <c r="M33" s="93"/>
      <c r="N33" s="93"/>
      <c r="O33" s="93"/>
      <c r="P33" s="93"/>
      <c r="Q33" s="54"/>
      <c r="R33" s="54"/>
      <c r="S33" s="54"/>
      <c r="T33" s="54"/>
      <c r="U33" s="54"/>
      <c r="V33" s="54"/>
      <c r="W33" s="54"/>
      <c r="X33" s="54"/>
      <c r="Y33" s="54"/>
    </row>
    <row r="34" spans="1:27" ht="15" customHeight="1" x14ac:dyDescent="0.25">
      <c r="A34" s="148" t="s">
        <v>10</v>
      </c>
      <c r="B34" s="149"/>
      <c r="C34" s="168"/>
      <c r="D34" s="168"/>
      <c r="E34" s="151"/>
      <c r="F34" s="151"/>
      <c r="G34" s="92">
        <v>0</v>
      </c>
      <c r="H34" s="92">
        <f>G34*1.21</f>
        <v>0</v>
      </c>
      <c r="I34" s="170"/>
      <c r="J34" s="170"/>
      <c r="K34" s="93"/>
      <c r="L34" s="93"/>
      <c r="M34" s="93"/>
      <c r="N34" s="93"/>
      <c r="O34" s="93"/>
      <c r="P34" s="93"/>
      <c r="Q34" s="54"/>
      <c r="R34" s="54"/>
      <c r="S34" s="54"/>
      <c r="T34" s="54"/>
      <c r="U34" s="54"/>
      <c r="V34" s="54"/>
      <c r="W34" s="54"/>
      <c r="X34" s="54"/>
      <c r="Y34" s="54"/>
    </row>
    <row r="35" spans="1:27" ht="15" x14ac:dyDescent="0.25">
      <c r="A35" s="148" t="s">
        <v>11</v>
      </c>
      <c r="B35" s="149"/>
      <c r="C35" s="168"/>
      <c r="D35" s="168"/>
      <c r="E35" s="152"/>
      <c r="F35" s="152"/>
      <c r="G35" s="92">
        <v>0</v>
      </c>
      <c r="H35" s="92">
        <f>G35*1.21</f>
        <v>0</v>
      </c>
      <c r="I35" s="171"/>
      <c r="J35" s="171"/>
      <c r="K35" s="93"/>
      <c r="L35" s="93"/>
      <c r="M35" s="93"/>
      <c r="N35" s="93"/>
      <c r="O35" s="93"/>
      <c r="P35" s="93"/>
      <c r="Q35" s="54"/>
      <c r="R35" s="54"/>
      <c r="S35" s="54"/>
      <c r="T35" s="54"/>
      <c r="U35" s="54"/>
      <c r="V35" s="54"/>
      <c r="W35" s="54"/>
      <c r="X35" s="54"/>
      <c r="Y35" s="54"/>
    </row>
    <row r="36" spans="1:27" ht="20.100000000000001" customHeight="1" x14ac:dyDescent="0.25">
      <c r="A36" s="153" t="s">
        <v>48</v>
      </c>
      <c r="B36" s="154"/>
      <c r="C36" s="94">
        <f>SUM(C27:C35)</f>
        <v>0</v>
      </c>
      <c r="D36" s="95">
        <f>SUM(D27:D35)</f>
        <v>0</v>
      </c>
      <c r="E36" s="96">
        <f>SUM(E32:E35)</f>
        <v>0</v>
      </c>
      <c r="F36" s="95">
        <f>SUM(F32:F35)</f>
        <v>0</v>
      </c>
      <c r="G36" s="94">
        <f>SUM(G32:G35)</f>
        <v>0</v>
      </c>
      <c r="H36" s="94">
        <f>SUM(H32:H35)</f>
        <v>0</v>
      </c>
      <c r="I36" s="97">
        <f>I32</f>
        <v>0</v>
      </c>
      <c r="J36" s="98">
        <f>J32</f>
        <v>0</v>
      </c>
      <c r="K36" s="93"/>
      <c r="L36" s="93"/>
      <c r="M36" s="93"/>
      <c r="N36" s="93"/>
      <c r="O36" s="93"/>
      <c r="P36" s="93"/>
      <c r="Q36" s="54"/>
      <c r="R36" s="54"/>
      <c r="S36" s="54"/>
      <c r="T36" s="54"/>
      <c r="U36" s="54"/>
      <c r="V36" s="54"/>
      <c r="W36" s="54"/>
      <c r="X36" s="54"/>
      <c r="Y36" s="54"/>
    </row>
    <row r="37" spans="1:27" ht="15" customHeight="1" x14ac:dyDescent="0.25">
      <c r="A37" s="99"/>
      <c r="B37" s="99"/>
      <c r="C37" s="100"/>
      <c r="D37" s="101"/>
      <c r="E37" s="101"/>
      <c r="F37" s="101"/>
      <c r="G37" s="102"/>
      <c r="H37" s="102"/>
      <c r="I37" s="103"/>
      <c r="J37" s="104"/>
      <c r="K37" s="93"/>
      <c r="L37" s="93"/>
      <c r="M37" s="93"/>
      <c r="N37" s="93"/>
      <c r="O37" s="93"/>
      <c r="P37" s="93"/>
      <c r="Q37" s="54"/>
      <c r="R37" s="54"/>
      <c r="S37" s="54"/>
      <c r="T37" s="54"/>
      <c r="U37" s="54"/>
      <c r="V37" s="54"/>
      <c r="W37" s="54"/>
      <c r="X37" s="54"/>
      <c r="Y37" s="54"/>
    </row>
    <row r="38" spans="1:27" ht="15" x14ac:dyDescent="0.25">
      <c r="A38" s="194"/>
      <c r="B38" s="194"/>
      <c r="C38" s="194"/>
      <c r="D38" s="194"/>
      <c r="E38" s="194"/>
      <c r="F38" s="194"/>
      <c r="G38" s="194"/>
      <c r="H38" s="105"/>
      <c r="I38" s="104"/>
      <c r="J38" s="104"/>
      <c r="K38" s="104"/>
      <c r="L38" s="104"/>
      <c r="M38" s="93"/>
      <c r="N38" s="93"/>
      <c r="O38" s="93"/>
      <c r="P38" s="93"/>
      <c r="Q38" s="93"/>
      <c r="R38" s="93"/>
      <c r="S38" s="54"/>
      <c r="T38" s="54"/>
      <c r="U38" s="54"/>
      <c r="V38" s="54"/>
      <c r="W38" s="54"/>
      <c r="X38" s="54"/>
      <c r="Y38" s="54"/>
      <c r="Z38" s="54"/>
      <c r="AA38" s="54"/>
    </row>
    <row r="39" spans="1:27" ht="51" customHeight="1" x14ac:dyDescent="0.25">
      <c r="A39" s="140" t="s">
        <v>34</v>
      </c>
      <c r="B39" s="141"/>
      <c r="C39" s="87" t="s">
        <v>26</v>
      </c>
      <c r="D39" s="87" t="s">
        <v>57</v>
      </c>
      <c r="E39" s="87" t="s">
        <v>49</v>
      </c>
      <c r="F39" s="87" t="s">
        <v>30</v>
      </c>
      <c r="G39" s="87" t="s">
        <v>45</v>
      </c>
      <c r="H39" s="87" t="s">
        <v>60</v>
      </c>
      <c r="I39" s="106" t="s">
        <v>62</v>
      </c>
      <c r="J39" s="106" t="s">
        <v>56</v>
      </c>
      <c r="K39" s="104"/>
      <c r="L39" s="93"/>
      <c r="M39" s="93"/>
      <c r="N39" s="93"/>
      <c r="O39" s="93"/>
      <c r="P39" s="93"/>
      <c r="Q39" s="93"/>
      <c r="R39" s="54"/>
      <c r="S39" s="54"/>
      <c r="T39" s="54"/>
      <c r="U39" s="54"/>
      <c r="V39" s="54"/>
      <c r="W39" s="54"/>
      <c r="X39" s="54"/>
      <c r="Y39" s="54"/>
      <c r="Z39" s="54"/>
    </row>
    <row r="40" spans="1:27" ht="15" x14ac:dyDescent="0.25">
      <c r="A40" s="142" t="s">
        <v>35</v>
      </c>
      <c r="B40" s="107" t="s">
        <v>36</v>
      </c>
      <c r="C40" s="130">
        <f>G4*0.1</f>
        <v>0</v>
      </c>
      <c r="D40" s="167">
        <f>H4*0.1</f>
        <v>0</v>
      </c>
      <c r="E40" s="150">
        <f>IF(SUM(C40:C48)&gt;SUM(G40:G48),SUM(G40:G48),SUM(C40:C48))</f>
        <v>0</v>
      </c>
      <c r="F40" s="150">
        <f>IF(SUM(D40:D48)&gt;SUM(H40:H48),SUM(H40:H48),SUM(D40:D48))</f>
        <v>0</v>
      </c>
      <c r="G40" s="108">
        <v>0</v>
      </c>
      <c r="H40" s="92">
        <f>G40*1.21</f>
        <v>0</v>
      </c>
      <c r="I40" s="169">
        <f>IF(SUM(G40:G48)-C40&gt;0,SUM(G40:G48)-C40,0)</f>
        <v>0</v>
      </c>
      <c r="J40" s="169">
        <f>IF(SUM(H40:H48)-D40&gt;0,SUM(H40:H48)-D40,0)</f>
        <v>0</v>
      </c>
      <c r="K40" s="104"/>
      <c r="L40" s="93"/>
      <c r="M40" s="93"/>
      <c r="N40" s="93"/>
      <c r="O40" s="93"/>
      <c r="P40" s="93"/>
      <c r="Q40" s="93"/>
      <c r="R40" s="54"/>
      <c r="S40" s="54"/>
      <c r="T40" s="54"/>
      <c r="U40" s="54"/>
      <c r="V40" s="54"/>
      <c r="W40" s="54"/>
      <c r="X40" s="54"/>
      <c r="Y40" s="54"/>
      <c r="Z40" s="54"/>
    </row>
    <row r="41" spans="1:27" ht="15" x14ac:dyDescent="0.25">
      <c r="A41" s="143"/>
      <c r="B41" s="107" t="s">
        <v>37</v>
      </c>
      <c r="C41" s="131"/>
      <c r="D41" s="168"/>
      <c r="E41" s="151"/>
      <c r="F41" s="151"/>
      <c r="G41" s="108">
        <v>0</v>
      </c>
      <c r="H41" s="92">
        <v>0</v>
      </c>
      <c r="I41" s="170"/>
      <c r="J41" s="170"/>
      <c r="K41" s="104"/>
      <c r="L41" s="93"/>
      <c r="M41" s="93"/>
      <c r="N41" s="93"/>
      <c r="O41" s="93"/>
      <c r="P41" s="93"/>
      <c r="Q41" s="93"/>
      <c r="R41" s="54"/>
      <c r="S41" s="54"/>
      <c r="T41" s="54"/>
      <c r="U41" s="54"/>
      <c r="V41" s="54"/>
      <c r="W41" s="54"/>
      <c r="X41" s="54"/>
      <c r="Y41" s="54"/>
      <c r="Z41" s="54"/>
    </row>
    <row r="42" spans="1:27" ht="15" customHeight="1" x14ac:dyDescent="0.25">
      <c r="A42" s="143"/>
      <c r="B42" s="109" t="s">
        <v>38</v>
      </c>
      <c r="C42" s="131"/>
      <c r="D42" s="168"/>
      <c r="E42" s="151"/>
      <c r="F42" s="151"/>
      <c r="G42" s="108">
        <v>0</v>
      </c>
      <c r="H42" s="92">
        <v>0</v>
      </c>
      <c r="I42" s="170"/>
      <c r="J42" s="170"/>
      <c r="K42" s="110"/>
      <c r="L42" s="93"/>
      <c r="M42" s="93"/>
      <c r="N42" s="93"/>
      <c r="O42" s="93"/>
      <c r="P42" s="93"/>
      <c r="Q42" s="93"/>
      <c r="R42" s="54"/>
      <c r="S42" s="54"/>
      <c r="T42" s="54"/>
      <c r="U42" s="54"/>
      <c r="V42" s="54"/>
      <c r="W42" s="54"/>
      <c r="X42" s="54"/>
      <c r="Y42" s="54"/>
      <c r="Z42" s="54"/>
    </row>
    <row r="43" spans="1:27" ht="15" customHeight="1" x14ac:dyDescent="0.25">
      <c r="A43" s="143"/>
      <c r="B43" s="109" t="s">
        <v>7</v>
      </c>
      <c r="C43" s="131"/>
      <c r="D43" s="168"/>
      <c r="E43" s="151"/>
      <c r="F43" s="151"/>
      <c r="G43" s="108">
        <v>0</v>
      </c>
      <c r="H43" s="92">
        <v>0</v>
      </c>
      <c r="I43" s="170"/>
      <c r="J43" s="170"/>
      <c r="K43" s="104"/>
      <c r="L43" s="93"/>
      <c r="M43" s="93"/>
      <c r="N43" s="93"/>
      <c r="O43" s="93"/>
      <c r="P43" s="93"/>
      <c r="Q43" s="93"/>
      <c r="R43" s="54"/>
      <c r="S43" s="54"/>
      <c r="T43" s="54"/>
      <c r="U43" s="54"/>
      <c r="V43" s="54"/>
      <c r="W43" s="54"/>
      <c r="X43" s="54"/>
      <c r="Y43" s="54"/>
      <c r="Z43" s="54"/>
    </row>
    <row r="44" spans="1:27" ht="15" x14ac:dyDescent="0.25">
      <c r="A44" s="143"/>
      <c r="B44" s="109" t="s">
        <v>39</v>
      </c>
      <c r="C44" s="131"/>
      <c r="D44" s="168"/>
      <c r="E44" s="151"/>
      <c r="F44" s="151"/>
      <c r="G44" s="108">
        <v>0</v>
      </c>
      <c r="H44" s="92">
        <v>0</v>
      </c>
      <c r="I44" s="170"/>
      <c r="J44" s="170"/>
      <c r="K44" s="104"/>
      <c r="L44" s="93"/>
      <c r="M44" s="93"/>
      <c r="N44" s="93"/>
      <c r="O44" s="93"/>
      <c r="P44" s="93"/>
      <c r="Q44" s="93"/>
      <c r="R44" s="54"/>
      <c r="S44" s="54"/>
      <c r="T44" s="54"/>
      <c r="U44" s="54"/>
      <c r="V44" s="54"/>
      <c r="W44" s="54"/>
      <c r="X44" s="54"/>
      <c r="Y44" s="54"/>
      <c r="Z44" s="54"/>
    </row>
    <row r="45" spans="1:27" ht="15" x14ac:dyDescent="0.25">
      <c r="A45" s="143"/>
      <c r="B45" s="109" t="s">
        <v>6</v>
      </c>
      <c r="C45" s="131"/>
      <c r="D45" s="168"/>
      <c r="E45" s="151"/>
      <c r="F45" s="151"/>
      <c r="G45" s="108">
        <v>0</v>
      </c>
      <c r="H45" s="92">
        <v>0</v>
      </c>
      <c r="I45" s="170"/>
      <c r="J45" s="170"/>
      <c r="K45" s="104"/>
      <c r="L45" s="93"/>
      <c r="M45" s="93"/>
      <c r="N45" s="93"/>
      <c r="O45" s="93"/>
      <c r="P45" s="93"/>
      <c r="Q45" s="93"/>
      <c r="R45" s="54"/>
      <c r="S45" s="54"/>
      <c r="T45" s="54"/>
      <c r="U45" s="54"/>
      <c r="V45" s="54"/>
      <c r="W45" s="54"/>
      <c r="X45" s="54"/>
      <c r="Y45" s="54"/>
      <c r="Z45" s="54"/>
    </row>
    <row r="46" spans="1:27" ht="30" x14ac:dyDescent="0.25">
      <c r="A46" s="143"/>
      <c r="B46" s="109" t="s">
        <v>40</v>
      </c>
      <c r="C46" s="131"/>
      <c r="D46" s="168"/>
      <c r="E46" s="151"/>
      <c r="F46" s="151"/>
      <c r="G46" s="108">
        <v>0</v>
      </c>
      <c r="H46" s="92">
        <v>0</v>
      </c>
      <c r="I46" s="170"/>
      <c r="J46" s="170"/>
      <c r="K46" s="104"/>
      <c r="L46" s="93"/>
      <c r="M46" s="93"/>
      <c r="N46" s="93"/>
      <c r="O46" s="93"/>
      <c r="P46" s="93"/>
      <c r="Q46" s="130"/>
      <c r="R46" s="54"/>
      <c r="S46" s="54"/>
      <c r="T46" s="54"/>
      <c r="U46" s="54"/>
      <c r="V46" s="54"/>
      <c r="W46" s="54"/>
      <c r="X46" s="54"/>
      <c r="Y46" s="54"/>
      <c r="Z46" s="54"/>
    </row>
    <row r="47" spans="1:27" ht="60" x14ac:dyDescent="0.25">
      <c r="A47" s="143"/>
      <c r="B47" s="111" t="s">
        <v>156</v>
      </c>
      <c r="C47" s="131"/>
      <c r="D47" s="168"/>
      <c r="E47" s="151"/>
      <c r="F47" s="151"/>
      <c r="G47" s="108">
        <v>0</v>
      </c>
      <c r="H47" s="92">
        <f>G47*1.21</f>
        <v>0</v>
      </c>
      <c r="I47" s="170"/>
      <c r="J47" s="170"/>
      <c r="K47" s="104"/>
      <c r="L47" s="93"/>
      <c r="M47" s="93"/>
      <c r="N47" s="93"/>
      <c r="O47" s="93"/>
      <c r="P47" s="93"/>
      <c r="Q47" s="131"/>
      <c r="R47" s="54"/>
      <c r="S47" s="54"/>
      <c r="T47" s="54"/>
      <c r="U47" s="54"/>
      <c r="V47" s="54"/>
      <c r="W47" s="54"/>
      <c r="X47" s="54"/>
      <c r="Y47" s="54"/>
      <c r="Z47" s="54"/>
    </row>
    <row r="48" spans="1:27" ht="46.5" customHeight="1" x14ac:dyDescent="0.25">
      <c r="A48" s="144"/>
      <c r="B48" s="111" t="s">
        <v>157</v>
      </c>
      <c r="C48" s="132"/>
      <c r="D48" s="190"/>
      <c r="E48" s="152"/>
      <c r="F48" s="152"/>
      <c r="G48" s="108">
        <v>0</v>
      </c>
      <c r="H48" s="92">
        <v>0</v>
      </c>
      <c r="I48" s="171"/>
      <c r="J48" s="171"/>
      <c r="K48" s="104"/>
      <c r="L48" s="93"/>
      <c r="M48" s="93"/>
      <c r="N48" s="93"/>
      <c r="O48" s="93"/>
      <c r="P48" s="93"/>
      <c r="Q48" s="131"/>
      <c r="R48" s="54"/>
      <c r="S48" s="54"/>
      <c r="T48" s="54"/>
      <c r="U48" s="54"/>
      <c r="V48" s="54"/>
      <c r="W48" s="54"/>
      <c r="X48" s="54"/>
      <c r="Y48" s="54"/>
      <c r="Z48" s="54"/>
    </row>
    <row r="49" spans="1:27" ht="20.100000000000001" customHeight="1" x14ac:dyDescent="0.25">
      <c r="A49" s="153" t="s">
        <v>48</v>
      </c>
      <c r="B49" s="163"/>
      <c r="C49" s="94">
        <f t="shared" ref="C49:H49" si="10">SUM(C40:C48)</f>
        <v>0</v>
      </c>
      <c r="D49" s="95">
        <f t="shared" si="10"/>
        <v>0</v>
      </c>
      <c r="E49" s="95">
        <f t="shared" si="10"/>
        <v>0</v>
      </c>
      <c r="F49" s="95">
        <f t="shared" si="10"/>
        <v>0</v>
      </c>
      <c r="G49" s="95">
        <f t="shared" si="10"/>
        <v>0</v>
      </c>
      <c r="H49" s="94">
        <f t="shared" si="10"/>
        <v>0</v>
      </c>
      <c r="I49" s="97">
        <f>I40</f>
        <v>0</v>
      </c>
      <c r="J49" s="98">
        <f>J40</f>
        <v>0</v>
      </c>
      <c r="K49" s="104"/>
      <c r="L49" s="93"/>
      <c r="M49" s="93"/>
      <c r="N49" s="93"/>
      <c r="O49" s="93"/>
      <c r="P49" s="93"/>
      <c r="Q49" s="131"/>
      <c r="R49" s="54"/>
      <c r="S49" s="54"/>
      <c r="T49" s="54"/>
      <c r="U49" s="54"/>
      <c r="V49" s="54"/>
      <c r="W49" s="54"/>
      <c r="X49" s="54"/>
      <c r="Y49" s="54"/>
      <c r="Z49" s="54"/>
    </row>
    <row r="50" spans="1:27" ht="15" customHeight="1" x14ac:dyDescent="0.25">
      <c r="A50" s="193"/>
      <c r="B50" s="194"/>
      <c r="C50" s="194"/>
      <c r="D50" s="194"/>
      <c r="E50" s="194"/>
      <c r="F50" s="194"/>
      <c r="G50" s="195"/>
      <c r="H50" s="104"/>
      <c r="I50" s="104"/>
      <c r="J50" s="104"/>
      <c r="K50" s="104"/>
      <c r="L50" s="104"/>
      <c r="M50" s="93"/>
      <c r="N50" s="93"/>
      <c r="O50" s="93"/>
      <c r="P50" s="93"/>
      <c r="Q50" s="131"/>
      <c r="R50" s="93"/>
      <c r="S50" s="54"/>
      <c r="T50" s="54"/>
      <c r="U50" s="54"/>
      <c r="V50" s="54"/>
      <c r="W50" s="54"/>
      <c r="X50" s="54"/>
      <c r="Y50" s="54"/>
      <c r="Z50" s="54"/>
      <c r="AA50" s="54"/>
    </row>
    <row r="51" spans="1:27" ht="37.5" customHeight="1" x14ac:dyDescent="0.25">
      <c r="A51" s="196" t="s">
        <v>34</v>
      </c>
      <c r="B51" s="197"/>
      <c r="C51" s="112" t="s">
        <v>42</v>
      </c>
      <c r="D51" s="112" t="s">
        <v>43</v>
      </c>
      <c r="E51" s="113"/>
      <c r="F51" s="113"/>
      <c r="G51" s="113"/>
      <c r="H51" s="113"/>
      <c r="I51" s="114" t="s">
        <v>26</v>
      </c>
      <c r="J51" s="104"/>
      <c r="K51" s="104"/>
      <c r="L51" s="104"/>
      <c r="M51" s="93"/>
      <c r="N51" s="93"/>
      <c r="O51" s="93"/>
      <c r="P51" s="93"/>
      <c r="Q51" s="131"/>
      <c r="R51" s="93"/>
      <c r="S51" s="54"/>
      <c r="T51" s="54"/>
      <c r="U51" s="54"/>
      <c r="V51" s="54"/>
      <c r="W51" s="54"/>
      <c r="X51" s="54"/>
      <c r="Y51" s="54"/>
      <c r="Z51" s="54"/>
      <c r="AA51" s="54"/>
    </row>
    <row r="52" spans="1:27" ht="15" x14ac:dyDescent="0.25">
      <c r="A52" s="191" t="s">
        <v>41</v>
      </c>
      <c r="B52" s="192"/>
      <c r="C52" s="115"/>
      <c r="D52" s="116"/>
      <c r="E52" s="117"/>
      <c r="F52" s="118"/>
      <c r="G52" s="119"/>
      <c r="H52" s="119"/>
      <c r="I52" s="120">
        <v>0.55000000000000004</v>
      </c>
      <c r="J52" s="104"/>
      <c r="K52" s="104"/>
      <c r="L52" s="104"/>
      <c r="M52" s="93"/>
      <c r="N52" s="93"/>
      <c r="O52" s="93"/>
      <c r="P52" s="93"/>
      <c r="Q52" s="131"/>
      <c r="R52" s="93"/>
      <c r="S52" s="54"/>
      <c r="T52" s="54"/>
      <c r="U52" s="54"/>
      <c r="V52" s="54"/>
      <c r="W52" s="54"/>
      <c r="X52" s="54"/>
      <c r="Y52" s="54"/>
      <c r="Z52" s="54"/>
      <c r="AA52" s="54"/>
    </row>
    <row r="53" spans="1:27" ht="11.25" customHeight="1" x14ac:dyDescent="0.25">
      <c r="A53" s="189" t="s">
        <v>155</v>
      </c>
      <c r="B53" s="189"/>
      <c r="C53" s="189"/>
      <c r="D53" s="189"/>
      <c r="E53" s="189"/>
      <c r="F53" s="189"/>
      <c r="G53" s="189"/>
      <c r="H53" s="189"/>
      <c r="I53" s="189"/>
      <c r="J53" s="104"/>
      <c r="K53" s="104"/>
      <c r="L53" s="104"/>
      <c r="M53" s="93"/>
      <c r="N53" s="93"/>
      <c r="O53" s="93"/>
      <c r="P53" s="93"/>
      <c r="Q53" s="131"/>
      <c r="R53" s="93"/>
      <c r="S53" s="54"/>
      <c r="T53" s="54"/>
      <c r="U53" s="54"/>
      <c r="V53" s="54"/>
      <c r="W53" s="54"/>
      <c r="X53" s="54"/>
      <c r="Y53" s="54"/>
      <c r="Z53" s="54"/>
      <c r="AA53" s="54"/>
    </row>
    <row r="54" spans="1:27" ht="15.75" customHeight="1" x14ac:dyDescent="0.25">
      <c r="A54" s="188" t="s">
        <v>158</v>
      </c>
      <c r="B54" s="188"/>
      <c r="C54" s="188"/>
      <c r="D54" s="188"/>
      <c r="E54" s="188"/>
      <c r="F54" s="188"/>
      <c r="G54" s="188"/>
      <c r="H54" s="188"/>
      <c r="I54" s="104"/>
      <c r="J54" s="104"/>
      <c r="K54" s="104"/>
      <c r="L54" s="104"/>
      <c r="M54" s="93"/>
      <c r="N54" s="93"/>
      <c r="O54" s="93"/>
      <c r="P54" s="93"/>
      <c r="Q54" s="132"/>
      <c r="R54" s="93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5" x14ac:dyDescent="0.25">
      <c r="A55" s="121"/>
      <c r="B55" s="121"/>
      <c r="C55" s="121"/>
      <c r="D55" s="104"/>
      <c r="E55" s="104"/>
      <c r="F55" s="104"/>
      <c r="G55" s="104"/>
      <c r="H55" s="104"/>
      <c r="I55" s="104"/>
      <c r="J55" s="104"/>
      <c r="K55" s="104"/>
      <c r="L55" s="104"/>
      <c r="M55" s="93"/>
      <c r="N55" s="93"/>
      <c r="O55" s="93"/>
      <c r="P55" s="93"/>
      <c r="Q55" s="93"/>
      <c r="R55" s="93"/>
      <c r="S55" s="54"/>
      <c r="T55" s="54"/>
      <c r="U55" s="54"/>
      <c r="V55" s="54"/>
      <c r="W55" s="54"/>
      <c r="X55" s="54"/>
      <c r="Y55" s="54"/>
      <c r="Z55" s="54"/>
      <c r="AA55" s="54"/>
    </row>
    <row r="56" spans="1:27" ht="15" x14ac:dyDescent="0.25">
      <c r="A56" s="121"/>
      <c r="B56" s="121"/>
      <c r="C56" s="121"/>
      <c r="D56" s="104"/>
      <c r="E56" s="104"/>
      <c r="F56" s="104"/>
      <c r="G56" s="104"/>
      <c r="H56" s="104"/>
      <c r="I56" s="104"/>
      <c r="J56" s="104"/>
      <c r="K56" s="104"/>
      <c r="L56" s="104"/>
      <c r="M56" s="93"/>
      <c r="N56" s="93"/>
      <c r="O56" s="93"/>
      <c r="P56" s="93"/>
      <c r="Q56" s="93"/>
      <c r="R56" s="93"/>
      <c r="S56" s="54"/>
      <c r="T56" s="54"/>
      <c r="U56" s="54"/>
      <c r="V56" s="54"/>
      <c r="W56" s="54"/>
      <c r="X56" s="54"/>
      <c r="Y56" s="54"/>
      <c r="Z56" s="54"/>
      <c r="AA56" s="54"/>
    </row>
    <row r="57" spans="1:27" ht="15" x14ac:dyDescent="0.25">
      <c r="A57" s="121"/>
      <c r="B57" s="121"/>
      <c r="C57" s="121"/>
      <c r="D57" s="104"/>
      <c r="E57" s="104"/>
      <c r="F57" s="104"/>
      <c r="G57" s="104"/>
      <c r="H57" s="104"/>
      <c r="I57" s="104"/>
      <c r="J57" s="104"/>
      <c r="K57" s="104"/>
      <c r="L57" s="104"/>
      <c r="M57" s="93"/>
      <c r="N57" s="93"/>
      <c r="O57" s="93"/>
      <c r="P57" s="93"/>
      <c r="Q57" s="93"/>
      <c r="R57" s="93"/>
      <c r="S57" s="54"/>
      <c r="T57" s="54"/>
      <c r="U57" s="54"/>
      <c r="V57" s="54"/>
      <c r="W57" s="54"/>
      <c r="X57" s="54"/>
      <c r="Y57" s="54"/>
      <c r="Z57" s="54"/>
      <c r="AA57" s="54"/>
    </row>
    <row r="58" spans="1:27" ht="15" x14ac:dyDescent="0.25">
      <c r="A58" s="121"/>
      <c r="B58" s="121"/>
      <c r="C58" s="121"/>
      <c r="D58" s="104"/>
      <c r="E58" s="104"/>
      <c r="F58" s="104"/>
      <c r="G58" s="104"/>
      <c r="H58" s="104"/>
      <c r="I58" s="104"/>
      <c r="J58" s="104"/>
      <c r="K58" s="104"/>
      <c r="L58" s="104"/>
      <c r="M58" s="93"/>
      <c r="N58" s="93"/>
      <c r="O58" s="93"/>
      <c r="P58" s="93"/>
      <c r="Q58" s="93"/>
      <c r="R58" s="93"/>
      <c r="S58" s="54"/>
      <c r="T58" s="54"/>
      <c r="U58" s="54"/>
      <c r="V58" s="54"/>
      <c r="W58" s="54"/>
      <c r="X58" s="54"/>
      <c r="Y58" s="54"/>
      <c r="Z58" s="54"/>
      <c r="AA58" s="54"/>
    </row>
    <row r="59" spans="1:27" s="126" customFormat="1" ht="15" customHeight="1" x14ac:dyDescent="0.25">
      <c r="A59" s="122"/>
      <c r="B59" s="122"/>
      <c r="C59" s="122"/>
      <c r="D59" s="123"/>
      <c r="E59" s="123"/>
      <c r="F59" s="123"/>
      <c r="G59" s="123"/>
      <c r="H59" s="123"/>
      <c r="I59" s="123"/>
      <c r="J59" s="123"/>
      <c r="K59" s="123"/>
      <c r="L59" s="123"/>
      <c r="M59" s="124"/>
      <c r="N59" s="124"/>
      <c r="O59" s="124"/>
      <c r="P59" s="124"/>
      <c r="Q59" s="124"/>
      <c r="R59" s="124"/>
      <c r="S59" s="125"/>
      <c r="T59" s="125"/>
      <c r="U59" s="125"/>
      <c r="V59" s="125"/>
      <c r="W59" s="125"/>
      <c r="X59" s="125"/>
      <c r="Y59" s="125"/>
      <c r="Z59" s="125"/>
      <c r="AA59" s="125"/>
    </row>
    <row r="60" spans="1:27" s="126" customFormat="1" ht="15" x14ac:dyDescent="0.25">
      <c r="A60" s="127"/>
      <c r="B60" s="127"/>
      <c r="C60" s="127"/>
      <c r="D60" s="123"/>
      <c r="E60" s="123"/>
      <c r="F60" s="123"/>
      <c r="G60" s="123"/>
      <c r="H60" s="123"/>
      <c r="I60" s="123"/>
      <c r="J60" s="123"/>
      <c r="K60" s="123"/>
      <c r="L60" s="123"/>
      <c r="M60" s="124"/>
      <c r="N60" s="124"/>
      <c r="O60" s="124"/>
      <c r="P60" s="124"/>
      <c r="Q60" s="124"/>
      <c r="R60" s="124"/>
      <c r="S60" s="125"/>
      <c r="T60" s="125"/>
      <c r="U60" s="125"/>
      <c r="V60" s="125"/>
      <c r="W60" s="125"/>
      <c r="X60" s="125"/>
      <c r="Y60" s="125"/>
      <c r="Z60" s="125"/>
      <c r="AA60" s="125"/>
    </row>
    <row r="61" spans="1:27" s="126" customFormat="1" ht="15" x14ac:dyDescent="0.25">
      <c r="A61" s="127"/>
      <c r="B61" s="127"/>
      <c r="C61" s="127"/>
      <c r="D61" s="123"/>
      <c r="E61" s="123"/>
      <c r="F61" s="123"/>
      <c r="G61" s="123"/>
      <c r="H61" s="123"/>
      <c r="I61" s="123"/>
      <c r="J61" s="123"/>
      <c r="K61" s="123"/>
      <c r="L61" s="123"/>
      <c r="M61" s="124"/>
      <c r="N61" s="124"/>
      <c r="O61" s="124"/>
      <c r="P61" s="124"/>
      <c r="Q61" s="124"/>
      <c r="R61" s="124"/>
      <c r="S61" s="125"/>
      <c r="T61" s="125"/>
      <c r="U61" s="125"/>
      <c r="V61" s="125"/>
      <c r="W61" s="125"/>
      <c r="X61" s="125"/>
      <c r="Y61" s="125"/>
      <c r="Z61" s="125"/>
      <c r="AA61" s="125"/>
    </row>
    <row r="62" spans="1:27" s="126" customFormat="1" ht="15" x14ac:dyDescent="0.25">
      <c r="A62" s="127"/>
      <c r="B62" s="127"/>
      <c r="C62" s="127"/>
      <c r="D62" s="123"/>
      <c r="E62" s="123"/>
      <c r="F62" s="123"/>
      <c r="G62" s="123"/>
      <c r="H62" s="123"/>
      <c r="I62" s="123"/>
      <c r="J62" s="123"/>
      <c r="K62" s="123"/>
      <c r="L62" s="123"/>
      <c r="M62" s="124"/>
      <c r="N62" s="124"/>
      <c r="O62" s="124"/>
      <c r="P62" s="124"/>
      <c r="Q62" s="124"/>
      <c r="R62" s="124"/>
      <c r="S62" s="125"/>
      <c r="T62" s="125"/>
      <c r="U62" s="125"/>
      <c r="V62" s="125"/>
      <c r="W62" s="125"/>
      <c r="X62" s="125"/>
      <c r="Y62" s="125"/>
      <c r="Z62" s="125"/>
      <c r="AA62" s="125"/>
    </row>
    <row r="63" spans="1:27" s="126" customFormat="1" ht="15" customHeight="1" x14ac:dyDescent="0.25">
      <c r="A63" s="122"/>
      <c r="B63" s="122"/>
      <c r="C63" s="122"/>
      <c r="D63" s="123"/>
      <c r="E63" s="123"/>
      <c r="F63" s="123"/>
      <c r="G63" s="123"/>
      <c r="H63" s="123"/>
      <c r="I63" s="123"/>
      <c r="J63" s="123"/>
      <c r="K63" s="123"/>
      <c r="L63" s="123"/>
      <c r="M63" s="124"/>
      <c r="N63" s="124"/>
      <c r="O63" s="124"/>
      <c r="P63" s="124"/>
      <c r="Q63" s="124"/>
      <c r="R63" s="124"/>
      <c r="S63" s="125"/>
      <c r="T63" s="125"/>
      <c r="U63" s="125"/>
      <c r="V63" s="125"/>
      <c r="W63" s="125"/>
      <c r="X63" s="125"/>
      <c r="Y63" s="125"/>
      <c r="Z63" s="125"/>
      <c r="AA63" s="125"/>
    </row>
    <row r="64" spans="1:27" s="126" customFormat="1" ht="15" x14ac:dyDescent="0.25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4"/>
      <c r="N64" s="124"/>
      <c r="O64" s="124"/>
      <c r="P64" s="124"/>
      <c r="Q64" s="124"/>
      <c r="R64" s="124"/>
      <c r="S64" s="125"/>
      <c r="T64" s="125"/>
      <c r="U64" s="125"/>
      <c r="V64" s="125"/>
      <c r="W64" s="125"/>
      <c r="X64" s="125"/>
      <c r="Y64" s="125"/>
      <c r="Z64" s="125"/>
      <c r="AA64" s="125"/>
    </row>
    <row r="65" spans="1:27" s="126" customFormat="1" ht="15" customHeight="1" x14ac:dyDescent="0.25">
      <c r="A65" s="128"/>
      <c r="B65" s="128"/>
      <c r="C65" s="128"/>
      <c r="D65" s="123"/>
      <c r="E65" s="123"/>
      <c r="F65" s="123"/>
      <c r="G65" s="123"/>
      <c r="H65" s="123"/>
      <c r="I65" s="123"/>
      <c r="J65" s="123"/>
      <c r="K65" s="123"/>
      <c r="L65" s="123"/>
      <c r="M65" s="124"/>
      <c r="N65" s="124"/>
      <c r="O65" s="124"/>
      <c r="P65" s="124"/>
      <c r="Q65" s="124"/>
      <c r="R65" s="124"/>
      <c r="S65" s="125"/>
      <c r="T65" s="125"/>
      <c r="U65" s="125"/>
      <c r="V65" s="125"/>
      <c r="W65" s="125"/>
      <c r="X65" s="125"/>
      <c r="Y65" s="125"/>
      <c r="Z65" s="125"/>
      <c r="AA65" s="125"/>
    </row>
    <row r="66" spans="1:27" s="126" customFormat="1" ht="15" x14ac:dyDescent="0.2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5"/>
      <c r="T66" s="125"/>
      <c r="U66" s="125"/>
      <c r="V66" s="125"/>
      <c r="W66" s="125"/>
      <c r="X66" s="125"/>
      <c r="Y66" s="125"/>
      <c r="Z66" s="125"/>
      <c r="AA66" s="125"/>
    </row>
    <row r="67" spans="1:27" s="126" customFormat="1" ht="15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5"/>
      <c r="T67" s="125"/>
      <c r="U67" s="125"/>
      <c r="V67" s="125"/>
      <c r="W67" s="125"/>
      <c r="X67" s="125"/>
      <c r="Y67" s="125"/>
      <c r="Z67" s="125"/>
      <c r="AA67" s="125"/>
    </row>
    <row r="68" spans="1:27" s="126" customFormat="1" ht="15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5"/>
      <c r="T68" s="125"/>
      <c r="U68" s="125"/>
      <c r="V68" s="125"/>
      <c r="W68" s="125"/>
      <c r="X68" s="125"/>
      <c r="Y68" s="125"/>
      <c r="Z68" s="125"/>
      <c r="AA68" s="125"/>
    </row>
    <row r="69" spans="1:27" s="126" customFormat="1" ht="15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5"/>
      <c r="T69" s="125"/>
      <c r="U69" s="125"/>
      <c r="V69" s="125"/>
      <c r="W69" s="125"/>
      <c r="X69" s="125"/>
      <c r="Y69" s="125"/>
      <c r="Z69" s="125"/>
      <c r="AA69" s="125"/>
    </row>
    <row r="70" spans="1:27" s="126" customFormat="1" ht="15" x14ac:dyDescent="0.25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</row>
    <row r="71" spans="1:27" s="126" customFormat="1" ht="15" x14ac:dyDescent="0.25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</row>
    <row r="72" spans="1:27" s="126" customFormat="1" ht="15" x14ac:dyDescent="0.25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</row>
    <row r="73" spans="1:27" ht="15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 ht="15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 ht="15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 ht="15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 ht="15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ht="15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ht="15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ht="15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 ht="15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 ht="15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 ht="15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 ht="15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 ht="15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 ht="15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 ht="15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 ht="15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 ht="15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 ht="15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 ht="15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 ht="15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 ht="15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 ht="15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 ht="15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 ht="15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 ht="15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 ht="15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 ht="15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ht="15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 ht="15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 ht="15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 ht="15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 ht="15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 ht="15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 ht="15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15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 ht="15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 ht="15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 ht="15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 ht="15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 ht="15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 ht="15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 ht="15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 ht="15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 ht="15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 ht="15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 ht="15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 ht="15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 ht="15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 ht="15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 ht="15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 ht="15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 ht="15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 ht="15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 ht="15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 ht="15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 ht="15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 ht="15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 ht="15" x14ac:dyDescent="0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 ht="15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 ht="15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 ht="15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 ht="15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 ht="15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 ht="15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 ht="15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 ht="15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 ht="15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 ht="15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 ht="15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 ht="15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 ht="15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 ht="15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 ht="15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 ht="15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 ht="15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 ht="15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 ht="15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 ht="15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 ht="15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 ht="15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 ht="15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 ht="15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 ht="15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 ht="15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 ht="15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 ht="15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 ht="15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 ht="15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 ht="15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 ht="15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 ht="15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 ht="15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 ht="15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 ht="15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 ht="15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 ht="15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 ht="15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 ht="15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 ht="15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 ht="15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 ht="15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 ht="15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 ht="15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 ht="15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 ht="15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 ht="15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 ht="15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</sheetData>
  <sheetProtection algorithmName="SHA-512" hashValue="G9II9vcYRO07r4HVN0e7aWSsZaHnvxe0fYHqTYY3RGpocJ1ZczB5wl/2Bfglujq3FspGmZEx8dcLz9SWl2/cDg==" saltValue="JNwP5HvwEAGQ7gaDhpNB6g==" spinCount="100000" sheet="1" objects="1" scenarios="1"/>
  <mergeCells count="56">
    <mergeCell ref="A54:H54"/>
    <mergeCell ref="A53:I53"/>
    <mergeCell ref="J32:J35"/>
    <mergeCell ref="C40:C48"/>
    <mergeCell ref="D40:D48"/>
    <mergeCell ref="E40:E48"/>
    <mergeCell ref="F40:F48"/>
    <mergeCell ref="I40:I48"/>
    <mergeCell ref="J40:J48"/>
    <mergeCell ref="A52:B52"/>
    <mergeCell ref="A50:G50"/>
    <mergeCell ref="A38:G38"/>
    <mergeCell ref="A51:B51"/>
    <mergeCell ref="A2:Q2"/>
    <mergeCell ref="A49:B49"/>
    <mergeCell ref="A12:F12"/>
    <mergeCell ref="C32:C35"/>
    <mergeCell ref="D32:D35"/>
    <mergeCell ref="I32:I35"/>
    <mergeCell ref="A22:F22"/>
    <mergeCell ref="A23:F23"/>
    <mergeCell ref="A24:F24"/>
    <mergeCell ref="A8:F8"/>
    <mergeCell ref="A6:E6"/>
    <mergeCell ref="A7:E7"/>
    <mergeCell ref="A10:F10"/>
    <mergeCell ref="A3:F3"/>
    <mergeCell ref="A4:F4"/>
    <mergeCell ref="A9:H9"/>
    <mergeCell ref="A25:F25"/>
    <mergeCell ref="A28:F28"/>
    <mergeCell ref="A20:F20"/>
    <mergeCell ref="A21:F21"/>
    <mergeCell ref="A35:B35"/>
    <mergeCell ref="A32:B32"/>
    <mergeCell ref="A15:F15"/>
    <mergeCell ref="A16:F16"/>
    <mergeCell ref="A17:F17"/>
    <mergeCell ref="A18:F18"/>
    <mergeCell ref="A19:F19"/>
    <mergeCell ref="Q46:Q54"/>
    <mergeCell ref="A1:P1"/>
    <mergeCell ref="A5:E5"/>
    <mergeCell ref="A11:F11"/>
    <mergeCell ref="A39:B39"/>
    <mergeCell ref="A40:A48"/>
    <mergeCell ref="A31:B31"/>
    <mergeCell ref="A26:F26"/>
    <mergeCell ref="A27:F27"/>
    <mergeCell ref="A33:B33"/>
    <mergeCell ref="A34:B34"/>
    <mergeCell ref="E32:E35"/>
    <mergeCell ref="F32:F35"/>
    <mergeCell ref="A36:B36"/>
    <mergeCell ref="A13:F13"/>
    <mergeCell ref="A14:F14"/>
  </mergeCells>
  <pageMargins left="0.7" right="0.7" top="0.78740157499999996" bottom="0.78740157499999996" header="0.3" footer="0.3"/>
  <pageSetup paperSize="8" orientation="portrait" r:id="rId1"/>
  <headerFooter>
    <oddHeader xml:space="preserve">&amp;LProgram 013 310  
Rozvoj a obnova materiálně technické základny sociálních služeb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zoomScaleNormal="100" workbookViewId="0">
      <selection activeCell="E4" sqref="E4"/>
    </sheetView>
  </sheetViews>
  <sheetFormatPr defaultRowHeight="11.25" x14ac:dyDescent="0.2"/>
  <cols>
    <col min="1" max="1" width="3.83203125" customWidth="1"/>
    <col min="2" max="2" width="33.1640625" customWidth="1"/>
    <col min="3" max="3" width="8" customWidth="1"/>
    <col min="4" max="4" width="6" style="14" customWidth="1"/>
    <col min="5" max="5" width="13.5" bestFit="1" customWidth="1"/>
    <col min="6" max="6" width="12.33203125" bestFit="1" customWidth="1"/>
    <col min="10" max="10" width="13.5" bestFit="1" customWidth="1"/>
  </cols>
  <sheetData>
    <row r="1" spans="1:10" x14ac:dyDescent="0.2">
      <c r="A1" s="10"/>
      <c r="B1" s="10"/>
      <c r="C1" s="10" t="s">
        <v>84</v>
      </c>
      <c r="D1" s="20"/>
      <c r="E1" s="20">
        <v>2016</v>
      </c>
      <c r="F1" s="20">
        <f>E1+1</f>
        <v>2017</v>
      </c>
      <c r="G1" s="20">
        <f t="shared" ref="G1:I1" si="0">F1+1</f>
        <v>2018</v>
      </c>
      <c r="H1" s="20">
        <f t="shared" si="0"/>
        <v>2019</v>
      </c>
      <c r="I1" s="20">
        <f t="shared" si="0"/>
        <v>2020</v>
      </c>
      <c r="J1" s="10" t="s">
        <v>96</v>
      </c>
    </row>
    <row r="2" spans="1:10" x14ac:dyDescent="0.2">
      <c r="A2" s="11" t="s">
        <v>64</v>
      </c>
      <c r="B2" s="11" t="s">
        <v>63</v>
      </c>
      <c r="C2" s="201"/>
      <c r="D2" s="202"/>
      <c r="E2" s="12">
        <f>SUM(E3:E23)</f>
        <v>100</v>
      </c>
      <c r="F2" s="12">
        <f t="shared" ref="F2:I2" si="1">SUM(F3:F23)</f>
        <v>200</v>
      </c>
      <c r="G2" s="12">
        <f t="shared" si="1"/>
        <v>300</v>
      </c>
      <c r="H2" s="12">
        <f t="shared" si="1"/>
        <v>400</v>
      </c>
      <c r="I2" s="12">
        <f t="shared" si="1"/>
        <v>500</v>
      </c>
      <c r="J2" s="12">
        <f t="shared" ref="J2:J33" si="2">E2+F2+G2+H2+I2</f>
        <v>1500</v>
      </c>
    </row>
    <row r="3" spans="1:10" x14ac:dyDescent="0.2">
      <c r="A3" s="200" t="s">
        <v>65</v>
      </c>
      <c r="B3" s="199" t="s">
        <v>66</v>
      </c>
      <c r="C3" s="19">
        <v>6010</v>
      </c>
      <c r="D3" s="20">
        <v>2</v>
      </c>
      <c r="E3" s="13">
        <v>100</v>
      </c>
      <c r="F3" s="13">
        <v>200</v>
      </c>
      <c r="G3" s="13">
        <v>300</v>
      </c>
      <c r="H3" s="13">
        <v>400</v>
      </c>
      <c r="I3" s="13">
        <v>500</v>
      </c>
      <c r="J3" s="13">
        <f t="shared" si="2"/>
        <v>1500</v>
      </c>
    </row>
    <row r="4" spans="1:10" x14ac:dyDescent="0.2">
      <c r="A4" s="200"/>
      <c r="B4" s="199"/>
      <c r="C4" s="19">
        <v>6010</v>
      </c>
      <c r="D4" s="20">
        <v>1</v>
      </c>
      <c r="E4" s="13"/>
      <c r="F4" s="13"/>
      <c r="G4" s="13"/>
      <c r="H4" s="13"/>
      <c r="I4" s="13"/>
      <c r="J4" s="13">
        <f t="shared" si="2"/>
        <v>0</v>
      </c>
    </row>
    <row r="5" spans="1:10" x14ac:dyDescent="0.2">
      <c r="A5" s="200"/>
      <c r="B5" s="199"/>
      <c r="C5" s="19"/>
      <c r="D5" s="20"/>
      <c r="E5" s="13"/>
      <c r="F5" s="13"/>
      <c r="G5" s="13"/>
      <c r="H5" s="13"/>
      <c r="I5" s="13"/>
      <c r="J5" s="13">
        <f t="shared" si="2"/>
        <v>0</v>
      </c>
    </row>
    <row r="6" spans="1:10" x14ac:dyDescent="0.2">
      <c r="A6" s="200" t="s">
        <v>67</v>
      </c>
      <c r="B6" s="199" t="s">
        <v>4</v>
      </c>
      <c r="C6" s="19"/>
      <c r="D6" s="20"/>
      <c r="E6" s="13"/>
      <c r="F6" s="13"/>
      <c r="G6" s="13"/>
      <c r="H6" s="13"/>
      <c r="I6" s="13"/>
      <c r="J6" s="13">
        <f t="shared" si="2"/>
        <v>0</v>
      </c>
    </row>
    <row r="7" spans="1:10" x14ac:dyDescent="0.2">
      <c r="A7" s="200"/>
      <c r="B7" s="199"/>
      <c r="C7" s="19"/>
      <c r="D7" s="20"/>
      <c r="E7" s="13"/>
      <c r="F7" s="13"/>
      <c r="G7" s="13"/>
      <c r="H7" s="13"/>
      <c r="I7" s="13"/>
      <c r="J7" s="13">
        <f t="shared" si="2"/>
        <v>0</v>
      </c>
    </row>
    <row r="8" spans="1:10" x14ac:dyDescent="0.2">
      <c r="A8" s="200"/>
      <c r="B8" s="199"/>
      <c r="C8" s="19"/>
      <c r="D8" s="20"/>
      <c r="E8" s="13"/>
      <c r="F8" s="13"/>
      <c r="G8" s="13"/>
      <c r="H8" s="13"/>
      <c r="I8" s="13"/>
      <c r="J8" s="13">
        <f t="shared" si="2"/>
        <v>0</v>
      </c>
    </row>
    <row r="9" spans="1:10" x14ac:dyDescent="0.2">
      <c r="A9" s="200" t="s">
        <v>68</v>
      </c>
      <c r="B9" s="199" t="s">
        <v>69</v>
      </c>
      <c r="C9" s="19"/>
      <c r="D9" s="20"/>
      <c r="E9" s="13"/>
      <c r="F9" s="13"/>
      <c r="G9" s="13"/>
      <c r="H9" s="13"/>
      <c r="I9" s="13"/>
      <c r="J9" s="13">
        <f t="shared" si="2"/>
        <v>0</v>
      </c>
    </row>
    <row r="10" spans="1:10" x14ac:dyDescent="0.2">
      <c r="A10" s="200"/>
      <c r="B10" s="199"/>
      <c r="C10" s="19"/>
      <c r="D10" s="20"/>
      <c r="E10" s="13"/>
      <c r="F10" s="13"/>
      <c r="G10" s="13"/>
      <c r="H10" s="13"/>
      <c r="I10" s="13"/>
      <c r="J10" s="13">
        <f t="shared" si="2"/>
        <v>0</v>
      </c>
    </row>
    <row r="11" spans="1:10" x14ac:dyDescent="0.2">
      <c r="A11" s="200"/>
      <c r="B11" s="199"/>
      <c r="C11" s="19"/>
      <c r="D11" s="20"/>
      <c r="E11" s="13"/>
      <c r="F11" s="13"/>
      <c r="G11" s="13"/>
      <c r="H11" s="13"/>
      <c r="I11" s="13"/>
      <c r="J11" s="13">
        <f t="shared" si="2"/>
        <v>0</v>
      </c>
    </row>
    <row r="12" spans="1:10" x14ac:dyDescent="0.2">
      <c r="A12" s="200" t="s">
        <v>70</v>
      </c>
      <c r="B12" s="199" t="s">
        <v>71</v>
      </c>
      <c r="C12" s="19"/>
      <c r="D12" s="20"/>
      <c r="E12" s="13"/>
      <c r="F12" s="13"/>
      <c r="G12" s="13"/>
      <c r="H12" s="13"/>
      <c r="I12" s="13"/>
      <c r="J12" s="13">
        <f t="shared" si="2"/>
        <v>0</v>
      </c>
    </row>
    <row r="13" spans="1:10" x14ac:dyDescent="0.2">
      <c r="A13" s="200"/>
      <c r="B13" s="199"/>
      <c r="C13" s="19"/>
      <c r="D13" s="20"/>
      <c r="E13" s="13"/>
      <c r="F13" s="13"/>
      <c r="G13" s="13"/>
      <c r="H13" s="13"/>
      <c r="I13" s="13"/>
      <c r="J13" s="13">
        <f t="shared" si="2"/>
        <v>0</v>
      </c>
    </row>
    <row r="14" spans="1:10" x14ac:dyDescent="0.2">
      <c r="A14" s="200"/>
      <c r="B14" s="199"/>
      <c r="C14" s="19"/>
      <c r="D14" s="20"/>
      <c r="E14" s="13"/>
      <c r="F14" s="13"/>
      <c r="G14" s="13"/>
      <c r="H14" s="13"/>
      <c r="I14" s="13"/>
      <c r="J14" s="13">
        <f t="shared" si="2"/>
        <v>0</v>
      </c>
    </row>
    <row r="15" spans="1:10" x14ac:dyDescent="0.2">
      <c r="A15" s="200" t="s">
        <v>72</v>
      </c>
      <c r="B15" s="199" t="s">
        <v>73</v>
      </c>
      <c r="C15" s="19"/>
      <c r="D15" s="20"/>
      <c r="E15" s="13"/>
      <c r="F15" s="13"/>
      <c r="G15" s="13"/>
      <c r="H15" s="13"/>
      <c r="I15" s="13"/>
      <c r="J15" s="13">
        <f t="shared" si="2"/>
        <v>0</v>
      </c>
    </row>
    <row r="16" spans="1:10" x14ac:dyDescent="0.2">
      <c r="A16" s="200"/>
      <c r="B16" s="199"/>
      <c r="C16" s="19"/>
      <c r="D16" s="20"/>
      <c r="E16" s="13"/>
      <c r="F16" s="13"/>
      <c r="G16" s="13"/>
      <c r="H16" s="13"/>
      <c r="I16" s="13"/>
      <c r="J16" s="13">
        <f t="shared" si="2"/>
        <v>0</v>
      </c>
    </row>
    <row r="17" spans="1:10" x14ac:dyDescent="0.2">
      <c r="A17" s="200"/>
      <c r="B17" s="199"/>
      <c r="C17" s="19"/>
      <c r="D17" s="20"/>
      <c r="E17" s="13"/>
      <c r="F17" s="13"/>
      <c r="G17" s="13"/>
      <c r="H17" s="13"/>
      <c r="I17" s="13"/>
      <c r="J17" s="13">
        <f t="shared" si="2"/>
        <v>0</v>
      </c>
    </row>
    <row r="18" spans="1:10" x14ac:dyDescent="0.2">
      <c r="A18" s="200" t="s">
        <v>74</v>
      </c>
      <c r="B18" s="199" t="s">
        <v>5</v>
      </c>
      <c r="C18" s="19"/>
      <c r="D18" s="20"/>
      <c r="E18" s="13"/>
      <c r="F18" s="13"/>
      <c r="G18" s="13"/>
      <c r="H18" s="13"/>
      <c r="I18" s="13"/>
      <c r="J18" s="13">
        <f t="shared" si="2"/>
        <v>0</v>
      </c>
    </row>
    <row r="19" spans="1:10" x14ac:dyDescent="0.2">
      <c r="A19" s="200"/>
      <c r="B19" s="199"/>
      <c r="C19" s="19"/>
      <c r="D19" s="20"/>
      <c r="E19" s="13"/>
      <c r="F19" s="13"/>
      <c r="G19" s="13"/>
      <c r="H19" s="13"/>
      <c r="I19" s="13"/>
      <c r="J19" s="13">
        <f t="shared" si="2"/>
        <v>0</v>
      </c>
    </row>
    <row r="20" spans="1:10" x14ac:dyDescent="0.2">
      <c r="A20" s="200"/>
      <c r="B20" s="199"/>
      <c r="C20" s="19"/>
      <c r="D20" s="20"/>
      <c r="E20" s="13"/>
      <c r="F20" s="13"/>
      <c r="G20" s="13"/>
      <c r="H20" s="13"/>
      <c r="I20" s="13"/>
      <c r="J20" s="13">
        <f t="shared" si="2"/>
        <v>0</v>
      </c>
    </row>
    <row r="21" spans="1:10" x14ac:dyDescent="0.2">
      <c r="A21" s="200" t="s">
        <v>75</v>
      </c>
      <c r="B21" s="203" t="s">
        <v>85</v>
      </c>
      <c r="C21" s="19"/>
      <c r="D21" s="20"/>
      <c r="E21" s="13"/>
      <c r="F21" s="13"/>
      <c r="G21" s="13"/>
      <c r="H21" s="13"/>
      <c r="I21" s="13"/>
      <c r="J21" s="13">
        <f t="shared" si="2"/>
        <v>0</v>
      </c>
    </row>
    <row r="22" spans="1:10" x14ac:dyDescent="0.2">
      <c r="A22" s="200"/>
      <c r="B22" s="203"/>
      <c r="C22" s="19"/>
      <c r="D22" s="20"/>
      <c r="E22" s="13"/>
      <c r="F22" s="13"/>
      <c r="G22" s="13"/>
      <c r="H22" s="13"/>
      <c r="I22" s="13"/>
      <c r="J22" s="13">
        <f t="shared" si="2"/>
        <v>0</v>
      </c>
    </row>
    <row r="23" spans="1:10" x14ac:dyDescent="0.2">
      <c r="A23" s="200"/>
      <c r="B23" s="203"/>
      <c r="C23" s="19"/>
      <c r="D23" s="20"/>
      <c r="E23" s="13"/>
      <c r="F23" s="13"/>
      <c r="G23" s="13"/>
      <c r="H23" s="13"/>
      <c r="I23" s="13"/>
      <c r="J23" s="13">
        <f t="shared" si="2"/>
        <v>0</v>
      </c>
    </row>
    <row r="24" spans="1:10" x14ac:dyDescent="0.2">
      <c r="A24" s="11" t="s">
        <v>86</v>
      </c>
      <c r="B24" s="11" t="s">
        <v>87</v>
      </c>
      <c r="C24" s="19"/>
      <c r="D24" s="21"/>
      <c r="E24" s="12">
        <f>SUM(E25:E32)</f>
        <v>0</v>
      </c>
      <c r="F24" s="12">
        <f t="shared" ref="F24:I24" si="3">SUM(F25:F32)</f>
        <v>500</v>
      </c>
      <c r="G24" s="12">
        <f t="shared" si="3"/>
        <v>400</v>
      </c>
      <c r="H24" s="12">
        <f t="shared" si="3"/>
        <v>500</v>
      </c>
      <c r="I24" s="12">
        <f t="shared" si="3"/>
        <v>600</v>
      </c>
      <c r="J24" s="13">
        <f t="shared" si="2"/>
        <v>2000</v>
      </c>
    </row>
    <row r="25" spans="1:10" x14ac:dyDescent="0.2">
      <c r="A25" s="200" t="s">
        <v>65</v>
      </c>
      <c r="B25" s="199" t="s">
        <v>88</v>
      </c>
      <c r="C25" s="19">
        <v>6090</v>
      </c>
      <c r="D25" s="20">
        <v>1</v>
      </c>
      <c r="E25" s="13"/>
      <c r="F25" s="13">
        <v>200</v>
      </c>
      <c r="G25" s="13">
        <v>400</v>
      </c>
      <c r="H25" s="13">
        <v>500</v>
      </c>
      <c r="I25" s="13">
        <v>600</v>
      </c>
      <c r="J25" s="13">
        <f t="shared" si="2"/>
        <v>1700</v>
      </c>
    </row>
    <row r="26" spans="1:10" x14ac:dyDescent="0.2">
      <c r="A26" s="200"/>
      <c r="B26" s="199"/>
      <c r="C26" s="19">
        <v>6090</v>
      </c>
      <c r="D26" s="20">
        <v>1</v>
      </c>
      <c r="E26" s="13"/>
      <c r="F26" s="13">
        <v>300</v>
      </c>
      <c r="G26" s="13"/>
      <c r="H26" s="13"/>
      <c r="I26" s="13"/>
      <c r="J26" s="13">
        <f t="shared" si="2"/>
        <v>300</v>
      </c>
    </row>
    <row r="27" spans="1:10" x14ac:dyDescent="0.2">
      <c r="A27" s="200"/>
      <c r="B27" s="199"/>
      <c r="C27" s="19">
        <v>6090</v>
      </c>
      <c r="D27" s="20">
        <v>1</v>
      </c>
      <c r="E27" s="13"/>
      <c r="F27" s="13"/>
      <c r="G27" s="13"/>
      <c r="H27" s="13"/>
      <c r="I27" s="13"/>
      <c r="J27" s="13">
        <f t="shared" si="2"/>
        <v>0</v>
      </c>
    </row>
    <row r="28" spans="1:10" x14ac:dyDescent="0.2">
      <c r="A28" s="200"/>
      <c r="B28" s="199"/>
      <c r="C28" s="19">
        <v>6090</v>
      </c>
      <c r="D28" s="20">
        <v>2</v>
      </c>
      <c r="E28" s="13"/>
      <c r="F28" s="13"/>
      <c r="G28" s="13"/>
      <c r="H28" s="13"/>
      <c r="I28" s="13"/>
      <c r="J28" s="13">
        <f t="shared" si="2"/>
        <v>0</v>
      </c>
    </row>
    <row r="29" spans="1:10" x14ac:dyDescent="0.2">
      <c r="A29" s="200" t="s">
        <v>67</v>
      </c>
      <c r="B29" s="199" t="s">
        <v>89</v>
      </c>
      <c r="C29" s="19"/>
      <c r="D29" s="20"/>
      <c r="E29" s="13"/>
      <c r="F29" s="13"/>
      <c r="G29" s="13"/>
      <c r="H29" s="13"/>
      <c r="I29" s="13"/>
      <c r="J29" s="13">
        <f t="shared" si="2"/>
        <v>0</v>
      </c>
    </row>
    <row r="30" spans="1:10" x14ac:dyDescent="0.2">
      <c r="A30" s="200"/>
      <c r="B30" s="199"/>
      <c r="C30" s="19"/>
      <c r="D30" s="20"/>
      <c r="E30" s="13"/>
      <c r="F30" s="13"/>
      <c r="G30" s="13"/>
      <c r="H30" s="13"/>
      <c r="I30" s="13"/>
      <c r="J30" s="13">
        <f t="shared" si="2"/>
        <v>0</v>
      </c>
    </row>
    <row r="31" spans="1:10" x14ac:dyDescent="0.2">
      <c r="A31" s="200"/>
      <c r="B31" s="199"/>
      <c r="C31" s="19"/>
      <c r="D31" s="20"/>
      <c r="E31" s="13"/>
      <c r="F31" s="13"/>
      <c r="G31" s="13"/>
      <c r="H31" s="13"/>
      <c r="I31" s="13"/>
      <c r="J31" s="13">
        <f t="shared" si="2"/>
        <v>0</v>
      </c>
    </row>
    <row r="32" spans="1:10" x14ac:dyDescent="0.2">
      <c r="A32" s="200"/>
      <c r="B32" s="199"/>
      <c r="C32" s="19"/>
      <c r="D32" s="20"/>
      <c r="E32" s="13"/>
      <c r="F32" s="13"/>
      <c r="G32" s="13"/>
      <c r="H32" s="13"/>
      <c r="I32" s="13"/>
      <c r="J32" s="13">
        <f t="shared" si="2"/>
        <v>0</v>
      </c>
    </row>
    <row r="33" spans="1:10" x14ac:dyDescent="0.2">
      <c r="A33" s="11" t="s">
        <v>90</v>
      </c>
      <c r="B33" s="11" t="s">
        <v>91</v>
      </c>
      <c r="C33" s="19"/>
      <c r="D33" s="20"/>
      <c r="E33" s="12">
        <f>SUM(E34:E42)</f>
        <v>0</v>
      </c>
      <c r="F33" s="12">
        <f t="shared" ref="F33:I33" si="4">SUM(F34:F42)</f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3">
        <f t="shared" si="2"/>
        <v>0</v>
      </c>
    </row>
    <row r="34" spans="1:10" x14ac:dyDescent="0.2">
      <c r="A34" s="200" t="s">
        <v>65</v>
      </c>
      <c r="B34" s="199" t="s">
        <v>92</v>
      </c>
      <c r="C34" s="19"/>
      <c r="D34" s="20"/>
      <c r="E34" s="13"/>
      <c r="F34" s="13"/>
      <c r="G34" s="13"/>
      <c r="H34" s="13"/>
      <c r="I34" s="13"/>
      <c r="J34" s="13">
        <f t="shared" ref="J34:J43" si="5">E34+F34+G34+H34+I34</f>
        <v>0</v>
      </c>
    </row>
    <row r="35" spans="1:10" x14ac:dyDescent="0.2">
      <c r="A35" s="200"/>
      <c r="B35" s="199"/>
      <c r="C35" s="19"/>
      <c r="D35" s="20"/>
      <c r="E35" s="13"/>
      <c r="F35" s="13"/>
      <c r="G35" s="13"/>
      <c r="H35" s="13"/>
      <c r="I35" s="13"/>
      <c r="J35" s="13">
        <f t="shared" si="5"/>
        <v>0</v>
      </c>
    </row>
    <row r="36" spans="1:10" x14ac:dyDescent="0.2">
      <c r="A36" s="200"/>
      <c r="B36" s="199"/>
      <c r="C36" s="19"/>
      <c r="D36" s="20"/>
      <c r="E36" s="13"/>
      <c r="F36" s="13"/>
      <c r="G36" s="13"/>
      <c r="H36" s="13"/>
      <c r="I36" s="13"/>
      <c r="J36" s="13">
        <f t="shared" si="5"/>
        <v>0</v>
      </c>
    </row>
    <row r="37" spans="1:10" x14ac:dyDescent="0.2">
      <c r="A37" s="200" t="s">
        <v>67</v>
      </c>
      <c r="B37" s="199" t="s">
        <v>93</v>
      </c>
      <c r="C37" s="19"/>
      <c r="D37" s="20"/>
      <c r="E37" s="13"/>
      <c r="F37" s="13"/>
      <c r="G37" s="13"/>
      <c r="H37" s="13"/>
      <c r="I37" s="13"/>
      <c r="J37" s="13">
        <f t="shared" si="5"/>
        <v>0</v>
      </c>
    </row>
    <row r="38" spans="1:10" x14ac:dyDescent="0.2">
      <c r="A38" s="200"/>
      <c r="B38" s="199"/>
      <c r="C38" s="19"/>
      <c r="D38" s="20"/>
      <c r="E38" s="13"/>
      <c r="F38" s="13"/>
      <c r="G38" s="13"/>
      <c r="H38" s="13"/>
      <c r="I38" s="13"/>
      <c r="J38" s="13">
        <f t="shared" si="5"/>
        <v>0</v>
      </c>
    </row>
    <row r="39" spans="1:10" x14ac:dyDescent="0.2">
      <c r="A39" s="200"/>
      <c r="B39" s="199"/>
      <c r="C39" s="19"/>
      <c r="D39" s="20"/>
      <c r="E39" s="13"/>
      <c r="F39" s="13"/>
      <c r="G39" s="13"/>
      <c r="H39" s="13"/>
      <c r="I39" s="13"/>
      <c r="J39" s="13">
        <f t="shared" si="5"/>
        <v>0</v>
      </c>
    </row>
    <row r="40" spans="1:10" x14ac:dyDescent="0.2">
      <c r="A40" s="200" t="s">
        <v>68</v>
      </c>
      <c r="B40" s="203" t="s">
        <v>94</v>
      </c>
      <c r="C40" s="19"/>
      <c r="D40" s="20"/>
      <c r="E40" s="13"/>
      <c r="F40" s="13"/>
      <c r="G40" s="13"/>
      <c r="H40" s="13"/>
      <c r="I40" s="13"/>
      <c r="J40" s="13">
        <f t="shared" si="5"/>
        <v>0</v>
      </c>
    </row>
    <row r="41" spans="1:10" x14ac:dyDescent="0.2">
      <c r="A41" s="200"/>
      <c r="B41" s="203"/>
      <c r="C41" s="19"/>
      <c r="D41" s="20"/>
      <c r="E41" s="13"/>
      <c r="F41" s="13"/>
      <c r="G41" s="13"/>
      <c r="H41" s="13"/>
      <c r="I41" s="13"/>
      <c r="J41" s="13">
        <f t="shared" si="5"/>
        <v>0</v>
      </c>
    </row>
    <row r="42" spans="1:10" x14ac:dyDescent="0.2">
      <c r="A42" s="200"/>
      <c r="B42" s="203"/>
      <c r="C42" s="20"/>
      <c r="D42" s="20"/>
      <c r="E42" s="13"/>
      <c r="F42" s="13"/>
      <c r="G42" s="13"/>
      <c r="H42" s="13"/>
      <c r="I42" s="13"/>
      <c r="J42" s="13">
        <f t="shared" si="5"/>
        <v>0</v>
      </c>
    </row>
    <row r="43" spans="1:10" x14ac:dyDescent="0.2">
      <c r="A43" s="198" t="s">
        <v>95</v>
      </c>
      <c r="B43" s="198"/>
      <c r="C43" s="198"/>
      <c r="D43" s="198"/>
      <c r="E43" s="15">
        <f>E2+E24+E33</f>
        <v>100</v>
      </c>
      <c r="F43" s="15">
        <f t="shared" ref="F43:I43" si="6">F2+F24+F33</f>
        <v>700</v>
      </c>
      <c r="G43" s="15">
        <f t="shared" si="6"/>
        <v>700</v>
      </c>
      <c r="H43" s="15">
        <f t="shared" si="6"/>
        <v>900</v>
      </c>
      <c r="I43" s="15">
        <f t="shared" si="6"/>
        <v>1100</v>
      </c>
      <c r="J43" s="15">
        <f t="shared" si="5"/>
        <v>3500</v>
      </c>
    </row>
    <row r="44" spans="1:10" x14ac:dyDescent="0.2">
      <c r="A44" s="198" t="s">
        <v>106</v>
      </c>
      <c r="B44" s="198" t="s">
        <v>102</v>
      </c>
      <c r="C44" s="198"/>
      <c r="D44" s="198"/>
      <c r="E44" s="15">
        <f>SUM(E45:E53)</f>
        <v>0</v>
      </c>
      <c r="F44" s="15">
        <f t="shared" ref="F44:J44" si="7">SUM(F45:F53)</f>
        <v>0</v>
      </c>
      <c r="G44" s="15">
        <f t="shared" si="7"/>
        <v>0</v>
      </c>
      <c r="H44" s="15">
        <f t="shared" si="7"/>
        <v>0</v>
      </c>
      <c r="I44" s="15">
        <f t="shared" si="7"/>
        <v>0</v>
      </c>
      <c r="J44" s="15">
        <f t="shared" si="7"/>
        <v>0</v>
      </c>
    </row>
    <row r="45" spans="1:10" x14ac:dyDescent="0.2">
      <c r="A45" s="20" t="s">
        <v>65</v>
      </c>
      <c r="B45" s="10" t="s">
        <v>103</v>
      </c>
      <c r="C45" s="10">
        <v>6570</v>
      </c>
      <c r="D45" s="20"/>
      <c r="E45" s="13"/>
      <c r="F45" s="13"/>
      <c r="G45" s="13"/>
      <c r="H45" s="13"/>
      <c r="I45" s="13"/>
      <c r="J45" s="13">
        <f>SUM(E45:I45)</f>
        <v>0</v>
      </c>
    </row>
    <row r="46" spans="1:10" x14ac:dyDescent="0.2">
      <c r="A46" s="200" t="s">
        <v>67</v>
      </c>
      <c r="B46" s="199" t="s">
        <v>16</v>
      </c>
      <c r="C46" s="10">
        <v>5679</v>
      </c>
      <c r="D46" s="20" t="s">
        <v>109</v>
      </c>
      <c r="E46" s="13"/>
      <c r="F46" s="13"/>
      <c r="G46" s="13"/>
      <c r="H46" s="13"/>
      <c r="I46" s="13"/>
      <c r="J46" s="13">
        <f t="shared" ref="J46:J55" si="8">SUM(E46:I46)</f>
        <v>0</v>
      </c>
    </row>
    <row r="47" spans="1:10" x14ac:dyDescent="0.2">
      <c r="A47" s="200"/>
      <c r="B47" s="199"/>
      <c r="C47" s="10">
        <v>5679</v>
      </c>
      <c r="D47" s="20" t="s">
        <v>108</v>
      </c>
      <c r="E47" s="13"/>
      <c r="F47" s="13"/>
      <c r="G47" s="13"/>
      <c r="H47" s="13"/>
      <c r="I47" s="13"/>
      <c r="J47" s="13">
        <f t="shared" si="8"/>
        <v>0</v>
      </c>
    </row>
    <row r="48" spans="1:10" x14ac:dyDescent="0.2">
      <c r="A48" s="200"/>
      <c r="B48" s="199"/>
      <c r="C48" s="10">
        <v>6679</v>
      </c>
      <c r="D48" s="20" t="s">
        <v>109</v>
      </c>
      <c r="E48" s="13"/>
      <c r="F48" s="13"/>
      <c r="G48" s="13"/>
      <c r="H48" s="13"/>
      <c r="I48" s="13"/>
      <c r="J48" s="13">
        <f t="shared" si="8"/>
        <v>0</v>
      </c>
    </row>
    <row r="49" spans="1:10" x14ac:dyDescent="0.2">
      <c r="A49" s="200"/>
      <c r="B49" s="199"/>
      <c r="C49" s="10">
        <v>6679</v>
      </c>
      <c r="D49" s="20" t="s">
        <v>108</v>
      </c>
      <c r="E49" s="13"/>
      <c r="F49" s="13"/>
      <c r="G49" s="13"/>
      <c r="H49" s="13"/>
      <c r="I49" s="13"/>
      <c r="J49" s="13">
        <f t="shared" si="8"/>
        <v>0</v>
      </c>
    </row>
    <row r="50" spans="1:10" x14ac:dyDescent="0.2">
      <c r="A50" s="200" t="s">
        <v>68</v>
      </c>
      <c r="B50" s="199" t="s">
        <v>104</v>
      </c>
      <c r="C50" s="10">
        <v>5710</v>
      </c>
      <c r="D50" s="20" t="s">
        <v>109</v>
      </c>
      <c r="E50" s="13"/>
      <c r="F50" s="13"/>
      <c r="G50" s="13"/>
      <c r="H50" s="13"/>
      <c r="I50" s="13"/>
      <c r="J50" s="13">
        <f t="shared" si="8"/>
        <v>0</v>
      </c>
    </row>
    <row r="51" spans="1:10" x14ac:dyDescent="0.2">
      <c r="A51" s="200"/>
      <c r="B51" s="199"/>
      <c r="C51" s="10">
        <v>6710</v>
      </c>
      <c r="D51" s="20" t="s">
        <v>109</v>
      </c>
      <c r="E51" s="13"/>
      <c r="F51" s="13"/>
      <c r="G51" s="13"/>
      <c r="H51" s="13"/>
      <c r="I51" s="13"/>
      <c r="J51" s="13">
        <f t="shared" si="8"/>
        <v>0</v>
      </c>
    </row>
    <row r="52" spans="1:10" x14ac:dyDescent="0.2">
      <c r="A52" s="200" t="s">
        <v>70</v>
      </c>
      <c r="B52" s="199" t="s">
        <v>105</v>
      </c>
      <c r="C52" s="10">
        <v>5712</v>
      </c>
      <c r="D52" s="20" t="s">
        <v>109</v>
      </c>
      <c r="E52" s="13"/>
      <c r="F52" s="13"/>
      <c r="G52" s="13"/>
      <c r="H52" s="13"/>
      <c r="I52" s="13"/>
      <c r="J52" s="13">
        <f t="shared" si="8"/>
        <v>0</v>
      </c>
    </row>
    <row r="53" spans="1:10" x14ac:dyDescent="0.2">
      <c r="A53" s="200"/>
      <c r="B53" s="199"/>
      <c r="C53" s="10">
        <v>6712</v>
      </c>
      <c r="D53" s="20" t="s">
        <v>109</v>
      </c>
      <c r="E53" s="13"/>
      <c r="F53" s="13"/>
      <c r="G53" s="13"/>
      <c r="H53" s="13"/>
      <c r="I53" s="13"/>
      <c r="J53" s="13">
        <f t="shared" si="8"/>
        <v>0</v>
      </c>
    </row>
    <row r="54" spans="1:10" x14ac:dyDescent="0.2">
      <c r="E54" s="8"/>
      <c r="F54" s="8"/>
      <c r="G54" s="8"/>
      <c r="H54" s="8"/>
      <c r="I54" s="8"/>
    </row>
    <row r="55" spans="1:10" x14ac:dyDescent="0.2">
      <c r="B55" t="s">
        <v>107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3">
        <f t="shared" si="8"/>
        <v>100</v>
      </c>
    </row>
    <row r="56" spans="1:10" x14ac:dyDescent="0.2">
      <c r="E56" s="8"/>
      <c r="F56" s="8"/>
      <c r="G56" s="8"/>
      <c r="H56" s="8"/>
      <c r="I56" s="8"/>
    </row>
    <row r="57" spans="1:10" x14ac:dyDescent="0.2">
      <c r="E57" s="8"/>
      <c r="F57" s="8"/>
      <c r="G57" s="8"/>
      <c r="H57" s="8"/>
      <c r="I57" s="8"/>
    </row>
    <row r="58" spans="1:10" x14ac:dyDescent="0.2">
      <c r="E58" s="8"/>
      <c r="F58" s="8"/>
      <c r="G58" s="8"/>
      <c r="H58" s="8"/>
      <c r="I58" s="8"/>
    </row>
    <row r="59" spans="1:10" x14ac:dyDescent="0.2">
      <c r="E59" s="8"/>
      <c r="F59" s="8"/>
      <c r="G59" s="8"/>
      <c r="H59" s="8"/>
      <c r="I59" s="8"/>
    </row>
    <row r="60" spans="1:10" x14ac:dyDescent="0.2">
      <c r="E60" s="8"/>
      <c r="F60" s="8"/>
      <c r="G60" s="8"/>
      <c r="H60" s="8"/>
      <c r="I60" s="8"/>
    </row>
    <row r="61" spans="1:10" x14ac:dyDescent="0.2">
      <c r="E61" s="8"/>
      <c r="F61" s="8"/>
      <c r="G61" s="8"/>
      <c r="H61" s="8"/>
      <c r="I61" s="8"/>
    </row>
    <row r="62" spans="1:10" x14ac:dyDescent="0.2">
      <c r="E62" s="8"/>
      <c r="F62" s="8"/>
      <c r="G62" s="8"/>
      <c r="H62" s="8"/>
      <c r="I62" s="8"/>
    </row>
    <row r="63" spans="1:10" x14ac:dyDescent="0.2">
      <c r="E63" s="8"/>
      <c r="F63" s="8"/>
      <c r="G63" s="8"/>
      <c r="H63" s="8"/>
      <c r="I63" s="8"/>
    </row>
    <row r="64" spans="1:10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  <row r="66" spans="5:9" x14ac:dyDescent="0.2">
      <c r="E66" s="8"/>
      <c r="F66" s="8"/>
      <c r="G66" s="8"/>
      <c r="H66" s="8"/>
      <c r="I66" s="8"/>
    </row>
    <row r="67" spans="5:9" x14ac:dyDescent="0.2">
      <c r="E67" s="8"/>
      <c r="F67" s="8"/>
      <c r="G67" s="8"/>
      <c r="H67" s="8"/>
      <c r="I67" s="8"/>
    </row>
    <row r="68" spans="5:9" x14ac:dyDescent="0.2">
      <c r="E68" s="8"/>
      <c r="F68" s="8"/>
      <c r="G68" s="8"/>
      <c r="H68" s="8"/>
      <c r="I68" s="8"/>
    </row>
    <row r="69" spans="5:9" x14ac:dyDescent="0.2">
      <c r="E69" s="8"/>
      <c r="F69" s="8"/>
      <c r="G69" s="8"/>
      <c r="H69" s="8"/>
      <c r="I69" s="8"/>
    </row>
    <row r="70" spans="5:9" x14ac:dyDescent="0.2">
      <c r="E70" s="8"/>
      <c r="F70" s="8"/>
      <c r="G70" s="8"/>
      <c r="H70" s="8"/>
      <c r="I70" s="8"/>
    </row>
    <row r="71" spans="5:9" x14ac:dyDescent="0.2">
      <c r="E71" s="8"/>
      <c r="F71" s="8"/>
      <c r="G71" s="8"/>
      <c r="H71" s="8"/>
      <c r="I71" s="8"/>
    </row>
    <row r="72" spans="5:9" x14ac:dyDescent="0.2">
      <c r="E72" s="8"/>
      <c r="F72" s="8"/>
      <c r="G72" s="8"/>
      <c r="H72" s="8"/>
      <c r="I72" s="8"/>
    </row>
    <row r="73" spans="5:9" x14ac:dyDescent="0.2">
      <c r="E73" s="8"/>
      <c r="F73" s="8"/>
      <c r="G73" s="8"/>
      <c r="H73" s="8"/>
      <c r="I73" s="8"/>
    </row>
    <row r="74" spans="5:9" x14ac:dyDescent="0.2">
      <c r="E74" s="8"/>
      <c r="F74" s="8"/>
      <c r="G74" s="8"/>
      <c r="H74" s="8"/>
      <c r="I74" s="8"/>
    </row>
    <row r="75" spans="5:9" x14ac:dyDescent="0.2">
      <c r="E75" s="8"/>
      <c r="F75" s="8"/>
      <c r="G75" s="8"/>
      <c r="H75" s="8"/>
      <c r="I75" s="8"/>
    </row>
    <row r="76" spans="5:9" x14ac:dyDescent="0.2">
      <c r="E76" s="8"/>
      <c r="F76" s="8"/>
      <c r="G76" s="8"/>
      <c r="H76" s="8"/>
      <c r="I76" s="8"/>
    </row>
    <row r="77" spans="5:9" x14ac:dyDescent="0.2">
      <c r="E77" s="8"/>
      <c r="F77" s="8"/>
      <c r="G77" s="8"/>
      <c r="H77" s="8"/>
      <c r="I77" s="8"/>
    </row>
    <row r="78" spans="5:9" x14ac:dyDescent="0.2">
      <c r="E78" s="8"/>
      <c r="F78" s="8"/>
      <c r="G78" s="8"/>
      <c r="H78" s="8"/>
      <c r="I78" s="8"/>
    </row>
    <row r="79" spans="5:9" x14ac:dyDescent="0.2">
      <c r="E79" s="8"/>
      <c r="F79" s="8"/>
      <c r="G79" s="8"/>
      <c r="H79" s="8"/>
      <c r="I79" s="8"/>
    </row>
    <row r="80" spans="5:9" x14ac:dyDescent="0.2">
      <c r="E80" s="8"/>
      <c r="F80" s="8"/>
      <c r="G80" s="8"/>
      <c r="H80" s="8"/>
      <c r="I80" s="8"/>
    </row>
    <row r="81" spans="5:9" x14ac:dyDescent="0.2">
      <c r="E81" s="8"/>
      <c r="F81" s="8"/>
      <c r="G81" s="8"/>
      <c r="H81" s="8"/>
      <c r="I81" s="8"/>
    </row>
    <row r="82" spans="5:9" x14ac:dyDescent="0.2">
      <c r="E82" s="8"/>
      <c r="F82" s="8"/>
      <c r="G82" s="8"/>
      <c r="H82" s="8"/>
      <c r="I82" s="8"/>
    </row>
    <row r="83" spans="5:9" x14ac:dyDescent="0.2">
      <c r="E83" s="8"/>
      <c r="F83" s="8"/>
      <c r="G83" s="8"/>
      <c r="H83" s="8"/>
      <c r="I83" s="8"/>
    </row>
    <row r="84" spans="5:9" x14ac:dyDescent="0.2">
      <c r="E84" s="8"/>
      <c r="F84" s="8"/>
      <c r="G84" s="8"/>
      <c r="H84" s="8"/>
      <c r="I84" s="8"/>
    </row>
    <row r="85" spans="5:9" x14ac:dyDescent="0.2">
      <c r="E85" s="8"/>
      <c r="F85" s="8"/>
      <c r="G85" s="8"/>
      <c r="H85" s="8"/>
      <c r="I85" s="8"/>
    </row>
    <row r="86" spans="5:9" x14ac:dyDescent="0.2">
      <c r="E86" s="8"/>
      <c r="F86" s="8"/>
      <c r="G86" s="8"/>
      <c r="H86" s="8"/>
      <c r="I86" s="8"/>
    </row>
    <row r="87" spans="5:9" x14ac:dyDescent="0.2">
      <c r="E87" s="8"/>
      <c r="F87" s="8"/>
      <c r="G87" s="8"/>
      <c r="H87" s="8"/>
      <c r="I87" s="8"/>
    </row>
    <row r="88" spans="5:9" x14ac:dyDescent="0.2">
      <c r="E88" s="8"/>
      <c r="F88" s="8"/>
      <c r="G88" s="8"/>
      <c r="H88" s="8"/>
      <c r="I88" s="8"/>
    </row>
    <row r="89" spans="5:9" x14ac:dyDescent="0.2">
      <c r="E89" s="8"/>
      <c r="F89" s="8"/>
      <c r="G89" s="8"/>
      <c r="H89" s="8"/>
      <c r="I89" s="8"/>
    </row>
    <row r="90" spans="5:9" x14ac:dyDescent="0.2">
      <c r="E90" s="8"/>
      <c r="F90" s="8"/>
      <c r="G90" s="8"/>
      <c r="H90" s="8"/>
      <c r="I90" s="8"/>
    </row>
    <row r="91" spans="5:9" x14ac:dyDescent="0.2">
      <c r="E91" s="8"/>
      <c r="F91" s="8"/>
      <c r="G91" s="8"/>
      <c r="H91" s="8"/>
      <c r="I91" s="8"/>
    </row>
    <row r="92" spans="5:9" x14ac:dyDescent="0.2">
      <c r="E92" s="8"/>
      <c r="F92" s="8"/>
      <c r="G92" s="8"/>
      <c r="H92" s="8"/>
      <c r="I92" s="8"/>
    </row>
    <row r="93" spans="5:9" x14ac:dyDescent="0.2">
      <c r="E93" s="8"/>
      <c r="F93" s="8"/>
      <c r="G93" s="8"/>
      <c r="H93" s="8"/>
      <c r="I93" s="8"/>
    </row>
    <row r="94" spans="5:9" x14ac:dyDescent="0.2">
      <c r="E94" s="8"/>
      <c r="F94" s="8"/>
      <c r="G94" s="8"/>
      <c r="H94" s="8"/>
      <c r="I94" s="8"/>
    </row>
    <row r="95" spans="5:9" x14ac:dyDescent="0.2">
      <c r="E95" s="8"/>
      <c r="F95" s="8"/>
      <c r="G95" s="8"/>
      <c r="H95" s="8"/>
      <c r="I95" s="8"/>
    </row>
    <row r="96" spans="5:9" x14ac:dyDescent="0.2">
      <c r="E96" s="8"/>
      <c r="F96" s="8"/>
      <c r="G96" s="8"/>
      <c r="H96" s="8"/>
      <c r="I96" s="8"/>
    </row>
    <row r="97" spans="5:9" x14ac:dyDescent="0.2">
      <c r="E97" s="8"/>
      <c r="F97" s="8"/>
      <c r="G97" s="8"/>
      <c r="H97" s="8"/>
      <c r="I97" s="8"/>
    </row>
    <row r="98" spans="5:9" x14ac:dyDescent="0.2">
      <c r="E98" s="8"/>
      <c r="F98" s="8"/>
      <c r="G98" s="8"/>
      <c r="H98" s="8"/>
      <c r="I98" s="8"/>
    </row>
    <row r="99" spans="5:9" x14ac:dyDescent="0.2">
      <c r="E99" s="8"/>
      <c r="F99" s="8"/>
      <c r="G99" s="8"/>
      <c r="H99" s="8"/>
      <c r="I99" s="8"/>
    </row>
    <row r="100" spans="5:9" x14ac:dyDescent="0.2">
      <c r="E100" s="8"/>
      <c r="F100" s="8"/>
      <c r="G100" s="8"/>
      <c r="H100" s="8"/>
      <c r="I100" s="8"/>
    </row>
    <row r="101" spans="5:9" x14ac:dyDescent="0.2">
      <c r="E101" s="8"/>
      <c r="F101" s="8"/>
      <c r="G101" s="8"/>
      <c r="H101" s="8"/>
      <c r="I101" s="8"/>
    </row>
    <row r="102" spans="5:9" x14ac:dyDescent="0.2">
      <c r="E102" s="8"/>
      <c r="F102" s="8"/>
      <c r="G102" s="8"/>
      <c r="H102" s="8"/>
      <c r="I102" s="8"/>
    </row>
    <row r="103" spans="5:9" x14ac:dyDescent="0.2">
      <c r="E103" s="8"/>
      <c r="F103" s="8"/>
      <c r="G103" s="8"/>
      <c r="H103" s="8"/>
      <c r="I103" s="8"/>
    </row>
    <row r="104" spans="5:9" x14ac:dyDescent="0.2">
      <c r="E104" s="8"/>
      <c r="F104" s="8"/>
      <c r="G104" s="8"/>
      <c r="H104" s="8"/>
      <c r="I104" s="8"/>
    </row>
    <row r="105" spans="5:9" x14ac:dyDescent="0.2">
      <c r="E105" s="8"/>
      <c r="F105" s="8"/>
      <c r="G105" s="8"/>
      <c r="H105" s="8"/>
      <c r="I105" s="8"/>
    </row>
    <row r="106" spans="5:9" x14ac:dyDescent="0.2">
      <c r="E106" s="8"/>
      <c r="F106" s="8"/>
      <c r="G106" s="8"/>
      <c r="H106" s="8"/>
      <c r="I106" s="8"/>
    </row>
    <row r="107" spans="5:9" x14ac:dyDescent="0.2">
      <c r="E107" s="8"/>
      <c r="F107" s="8"/>
      <c r="G107" s="8"/>
      <c r="H107" s="8"/>
      <c r="I107" s="8"/>
    </row>
    <row r="108" spans="5:9" x14ac:dyDescent="0.2">
      <c r="E108" s="8"/>
      <c r="F108" s="8"/>
      <c r="G108" s="8"/>
      <c r="H108" s="8"/>
      <c r="I108" s="8"/>
    </row>
    <row r="109" spans="5:9" x14ac:dyDescent="0.2">
      <c r="E109" s="8"/>
      <c r="F109" s="8"/>
      <c r="G109" s="8"/>
      <c r="H109" s="8"/>
      <c r="I109" s="8"/>
    </row>
    <row r="110" spans="5:9" x14ac:dyDescent="0.2">
      <c r="E110" s="8"/>
      <c r="F110" s="8"/>
      <c r="G110" s="8"/>
      <c r="H110" s="8"/>
      <c r="I110" s="8"/>
    </row>
    <row r="111" spans="5:9" x14ac:dyDescent="0.2">
      <c r="E111" s="8"/>
      <c r="F111" s="8"/>
      <c r="G111" s="8"/>
      <c r="H111" s="8"/>
      <c r="I111" s="8"/>
    </row>
    <row r="112" spans="5:9" x14ac:dyDescent="0.2">
      <c r="E112" s="8"/>
      <c r="F112" s="8"/>
      <c r="G112" s="8"/>
      <c r="H112" s="8"/>
      <c r="I112" s="8"/>
    </row>
    <row r="113" spans="5:9" x14ac:dyDescent="0.2">
      <c r="E113" s="8"/>
      <c r="F113" s="8"/>
      <c r="G113" s="8"/>
      <c r="H113" s="8"/>
      <c r="I113" s="8"/>
    </row>
    <row r="114" spans="5:9" x14ac:dyDescent="0.2">
      <c r="E114" s="8"/>
      <c r="F114" s="8"/>
      <c r="G114" s="8"/>
      <c r="H114" s="8"/>
      <c r="I114" s="8"/>
    </row>
    <row r="115" spans="5:9" x14ac:dyDescent="0.2">
      <c r="E115" s="8"/>
      <c r="F115" s="8"/>
      <c r="G115" s="8"/>
      <c r="H115" s="8"/>
      <c r="I115" s="8"/>
    </row>
    <row r="116" spans="5:9" x14ac:dyDescent="0.2">
      <c r="E116" s="8"/>
      <c r="F116" s="8"/>
      <c r="G116" s="8"/>
      <c r="H116" s="8"/>
      <c r="I116" s="8"/>
    </row>
    <row r="117" spans="5:9" x14ac:dyDescent="0.2">
      <c r="E117" s="8"/>
      <c r="F117" s="8"/>
      <c r="G117" s="8"/>
      <c r="H117" s="8"/>
      <c r="I117" s="8"/>
    </row>
    <row r="118" spans="5:9" x14ac:dyDescent="0.2">
      <c r="E118" s="8"/>
      <c r="F118" s="8"/>
      <c r="G118" s="8"/>
      <c r="H118" s="8"/>
      <c r="I118" s="8"/>
    </row>
    <row r="119" spans="5:9" x14ac:dyDescent="0.2">
      <c r="E119" s="8"/>
      <c r="F119" s="8"/>
      <c r="G119" s="8"/>
      <c r="H119" s="8"/>
      <c r="I119" s="8"/>
    </row>
    <row r="120" spans="5:9" x14ac:dyDescent="0.2">
      <c r="E120" s="8"/>
      <c r="F120" s="8"/>
      <c r="G120" s="8"/>
      <c r="H120" s="8"/>
      <c r="I120" s="8"/>
    </row>
    <row r="121" spans="5:9" x14ac:dyDescent="0.2">
      <c r="E121" s="8"/>
      <c r="F121" s="8"/>
      <c r="G121" s="8"/>
      <c r="H121" s="8"/>
      <c r="I121" s="8"/>
    </row>
    <row r="122" spans="5:9" x14ac:dyDescent="0.2">
      <c r="E122" s="8"/>
      <c r="F122" s="8"/>
      <c r="G122" s="8"/>
      <c r="H122" s="8"/>
      <c r="I122" s="8"/>
    </row>
    <row r="123" spans="5:9" x14ac:dyDescent="0.2">
      <c r="E123" s="8"/>
      <c r="F123" s="8"/>
      <c r="G123" s="8"/>
      <c r="H123" s="8"/>
      <c r="I123" s="8"/>
    </row>
    <row r="124" spans="5:9" x14ac:dyDescent="0.2">
      <c r="E124" s="8"/>
      <c r="F124" s="8"/>
      <c r="G124" s="8"/>
      <c r="H124" s="8"/>
      <c r="I124" s="8"/>
    </row>
    <row r="125" spans="5:9" x14ac:dyDescent="0.2">
      <c r="E125" s="8"/>
      <c r="F125" s="8"/>
      <c r="G125" s="8"/>
      <c r="H125" s="8"/>
      <c r="I125" s="8"/>
    </row>
    <row r="126" spans="5:9" x14ac:dyDescent="0.2">
      <c r="E126" s="8"/>
      <c r="F126" s="8"/>
      <c r="G126" s="8"/>
      <c r="H126" s="8"/>
      <c r="I126" s="8"/>
    </row>
    <row r="127" spans="5:9" x14ac:dyDescent="0.2">
      <c r="E127" s="8"/>
      <c r="F127" s="8"/>
      <c r="G127" s="8"/>
      <c r="H127" s="8"/>
      <c r="I127" s="8"/>
    </row>
    <row r="128" spans="5:9" x14ac:dyDescent="0.2">
      <c r="E128" s="8"/>
      <c r="F128" s="8"/>
      <c r="G128" s="8"/>
      <c r="H128" s="8"/>
      <c r="I128" s="8"/>
    </row>
    <row r="129" spans="5:9" x14ac:dyDescent="0.2">
      <c r="E129" s="8"/>
      <c r="F129" s="8"/>
      <c r="G129" s="8"/>
      <c r="H129" s="8"/>
      <c r="I129" s="8"/>
    </row>
    <row r="130" spans="5:9" x14ac:dyDescent="0.2">
      <c r="E130" s="8"/>
      <c r="F130" s="8"/>
      <c r="G130" s="8"/>
      <c r="H130" s="8"/>
      <c r="I130" s="8"/>
    </row>
    <row r="131" spans="5:9" x14ac:dyDescent="0.2">
      <c r="E131" s="8"/>
      <c r="F131" s="8"/>
      <c r="G131" s="8"/>
      <c r="H131" s="8"/>
      <c r="I131" s="8"/>
    </row>
    <row r="132" spans="5:9" x14ac:dyDescent="0.2">
      <c r="E132" s="8"/>
      <c r="F132" s="8"/>
      <c r="G132" s="8"/>
      <c r="H132" s="8"/>
      <c r="I132" s="8"/>
    </row>
    <row r="133" spans="5:9" x14ac:dyDescent="0.2">
      <c r="E133" s="8"/>
      <c r="F133" s="8"/>
      <c r="G133" s="8"/>
      <c r="H133" s="8"/>
      <c r="I133" s="8"/>
    </row>
    <row r="134" spans="5:9" x14ac:dyDescent="0.2">
      <c r="E134" s="8"/>
      <c r="F134" s="8"/>
      <c r="G134" s="8"/>
      <c r="H134" s="8"/>
      <c r="I134" s="8"/>
    </row>
    <row r="135" spans="5:9" x14ac:dyDescent="0.2">
      <c r="E135" s="8"/>
      <c r="F135" s="8"/>
      <c r="G135" s="8"/>
      <c r="H135" s="8"/>
      <c r="I135" s="8"/>
    </row>
    <row r="136" spans="5:9" x14ac:dyDescent="0.2">
      <c r="E136" s="8"/>
      <c r="F136" s="8"/>
      <c r="G136" s="8"/>
      <c r="H136" s="8"/>
      <c r="I136" s="8"/>
    </row>
    <row r="137" spans="5:9" x14ac:dyDescent="0.2">
      <c r="E137" s="8"/>
      <c r="F137" s="8"/>
      <c r="G137" s="8"/>
      <c r="H137" s="8"/>
      <c r="I137" s="8"/>
    </row>
    <row r="138" spans="5:9" x14ac:dyDescent="0.2">
      <c r="E138" s="8"/>
      <c r="F138" s="8"/>
      <c r="G138" s="8"/>
      <c r="H138" s="8"/>
      <c r="I138" s="8"/>
    </row>
    <row r="139" spans="5:9" x14ac:dyDescent="0.2">
      <c r="E139" s="8"/>
      <c r="F139" s="8"/>
      <c r="G139" s="8"/>
      <c r="H139" s="8"/>
      <c r="I139" s="8"/>
    </row>
    <row r="140" spans="5:9" x14ac:dyDescent="0.2">
      <c r="E140" s="8"/>
      <c r="F140" s="8"/>
      <c r="G140" s="8"/>
      <c r="H140" s="8"/>
      <c r="I140" s="8"/>
    </row>
    <row r="141" spans="5:9" x14ac:dyDescent="0.2">
      <c r="E141" s="8"/>
      <c r="F141" s="8"/>
      <c r="G141" s="8"/>
      <c r="H141" s="8"/>
      <c r="I141" s="8"/>
    </row>
    <row r="142" spans="5:9" x14ac:dyDescent="0.2">
      <c r="E142" s="8"/>
      <c r="F142" s="8"/>
      <c r="G142" s="8"/>
      <c r="H142" s="8"/>
      <c r="I142" s="8"/>
    </row>
    <row r="143" spans="5:9" x14ac:dyDescent="0.2">
      <c r="E143" s="8"/>
      <c r="F143" s="8"/>
      <c r="G143" s="8"/>
      <c r="H143" s="8"/>
      <c r="I143" s="8"/>
    </row>
    <row r="144" spans="5:9" x14ac:dyDescent="0.2">
      <c r="E144" s="8"/>
      <c r="F144" s="8"/>
      <c r="G144" s="8"/>
      <c r="H144" s="8"/>
      <c r="I144" s="8"/>
    </row>
    <row r="145" spans="5:9" x14ac:dyDescent="0.2">
      <c r="E145" s="8"/>
      <c r="F145" s="8"/>
      <c r="G145" s="8"/>
      <c r="H145" s="8"/>
      <c r="I145" s="8"/>
    </row>
    <row r="146" spans="5:9" x14ac:dyDescent="0.2">
      <c r="E146" s="8"/>
      <c r="F146" s="8"/>
      <c r="G146" s="8"/>
      <c r="H146" s="8"/>
      <c r="I146" s="8"/>
    </row>
    <row r="147" spans="5:9" x14ac:dyDescent="0.2">
      <c r="E147" s="8"/>
      <c r="F147" s="8"/>
      <c r="G147" s="8"/>
      <c r="H147" s="8"/>
      <c r="I147" s="8"/>
    </row>
    <row r="148" spans="5:9" x14ac:dyDescent="0.2">
      <c r="E148" s="8"/>
      <c r="F148" s="8"/>
      <c r="G148" s="8"/>
      <c r="H148" s="8"/>
      <c r="I148" s="8"/>
    </row>
    <row r="149" spans="5:9" x14ac:dyDescent="0.2">
      <c r="E149" s="8"/>
      <c r="F149" s="8"/>
      <c r="G149" s="8"/>
      <c r="H149" s="8"/>
      <c r="I149" s="8"/>
    </row>
    <row r="150" spans="5:9" x14ac:dyDescent="0.2">
      <c r="E150" s="8"/>
      <c r="F150" s="8"/>
      <c r="G150" s="8"/>
      <c r="H150" s="8"/>
      <c r="I150" s="8"/>
    </row>
    <row r="151" spans="5:9" x14ac:dyDescent="0.2">
      <c r="E151" s="8"/>
      <c r="F151" s="8"/>
      <c r="G151" s="8"/>
      <c r="H151" s="8"/>
      <c r="I151" s="8"/>
    </row>
    <row r="152" spans="5:9" x14ac:dyDescent="0.2">
      <c r="E152" s="8"/>
      <c r="F152" s="8"/>
      <c r="G152" s="8"/>
      <c r="H152" s="8"/>
      <c r="I152" s="8"/>
    </row>
    <row r="153" spans="5:9" x14ac:dyDescent="0.2">
      <c r="E153" s="8"/>
      <c r="F153" s="8"/>
      <c r="G153" s="8"/>
      <c r="H153" s="8"/>
      <c r="I153" s="8"/>
    </row>
    <row r="154" spans="5:9" x14ac:dyDescent="0.2">
      <c r="E154" s="8"/>
      <c r="F154" s="8"/>
      <c r="G154" s="8"/>
      <c r="H154" s="8"/>
      <c r="I154" s="8"/>
    </row>
    <row r="155" spans="5:9" x14ac:dyDescent="0.2">
      <c r="E155" s="8"/>
      <c r="F155" s="8"/>
      <c r="G155" s="8"/>
      <c r="H155" s="8"/>
      <c r="I155" s="8"/>
    </row>
    <row r="156" spans="5:9" x14ac:dyDescent="0.2">
      <c r="E156" s="8"/>
      <c r="F156" s="8"/>
      <c r="G156" s="8"/>
      <c r="H156" s="8"/>
      <c r="I156" s="8"/>
    </row>
    <row r="157" spans="5:9" x14ac:dyDescent="0.2">
      <c r="E157" s="8"/>
      <c r="F157" s="8"/>
      <c r="G157" s="8"/>
      <c r="H157" s="8"/>
      <c r="I157" s="8"/>
    </row>
    <row r="158" spans="5:9" x14ac:dyDescent="0.2">
      <c r="E158" s="8"/>
      <c r="F158" s="8"/>
      <c r="G158" s="8"/>
      <c r="H158" s="8"/>
      <c r="I158" s="8"/>
    </row>
    <row r="159" spans="5:9" x14ac:dyDescent="0.2">
      <c r="E159" s="8"/>
      <c r="F159" s="8"/>
      <c r="G159" s="8"/>
      <c r="H159" s="8"/>
      <c r="I159" s="8"/>
    </row>
  </sheetData>
  <mergeCells count="33"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A44:D44"/>
    <mergeCell ref="B52:B53"/>
    <mergeCell ref="B50:B51"/>
    <mergeCell ref="B46:B49"/>
    <mergeCell ref="A52:A53"/>
    <mergeCell ref="A50:A51"/>
    <mergeCell ref="A46:A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List3!$I$2:$I$9</xm:f>
          </x14:formula1>
          <xm:sqref>E1</xm:sqref>
        </x14:dataValidation>
        <x14:dataValidation type="list" allowBlank="1" showInputMessage="1" showErrorMessage="1">
          <x14:formula1>
            <xm:f>List3!$A$2:$A$23</xm:f>
          </x14:formula1>
          <xm:sqref>C4:C41</xm:sqref>
        </x14:dataValidation>
        <x14:dataValidation type="list" allowBlank="1" showInputMessage="1" showErrorMessage="1">
          <x14:formula1>
            <xm:f>List3!$A$1:$A$23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view="pageLayout" workbookViewId="0">
      <selection activeCell="B30" sqref="B30:B34"/>
    </sheetView>
  </sheetViews>
  <sheetFormatPr defaultRowHeight="11.25" x14ac:dyDescent="0.2"/>
  <cols>
    <col min="2" max="2" width="37.6640625" customWidth="1"/>
    <col min="4" max="4" width="4.83203125" customWidth="1"/>
    <col min="5" max="5" width="3.83203125" customWidth="1"/>
  </cols>
  <sheetData>
    <row r="1" spans="1:9" x14ac:dyDescent="0.2">
      <c r="A1" t="s">
        <v>99</v>
      </c>
    </row>
    <row r="2" spans="1:9" x14ac:dyDescent="0.2">
      <c r="A2" s="5">
        <v>5010</v>
      </c>
      <c r="B2" s="6" t="s">
        <v>80</v>
      </c>
      <c r="C2" s="7"/>
      <c r="G2" t="s">
        <v>81</v>
      </c>
      <c r="I2" t="s">
        <v>84</v>
      </c>
    </row>
    <row r="3" spans="1:9" x14ac:dyDescent="0.2">
      <c r="A3" s="5">
        <v>6010</v>
      </c>
      <c r="B3" s="6" t="s">
        <v>80</v>
      </c>
      <c r="C3" s="7"/>
      <c r="G3" t="s">
        <v>82</v>
      </c>
      <c r="I3">
        <v>2017</v>
      </c>
    </row>
    <row r="4" spans="1:9" x14ac:dyDescent="0.2">
      <c r="A4" s="1">
        <v>5011</v>
      </c>
      <c r="B4" s="204" t="s">
        <v>76</v>
      </c>
      <c r="C4" s="204"/>
      <c r="G4" t="s">
        <v>83</v>
      </c>
      <c r="I4">
        <v>2018</v>
      </c>
    </row>
    <row r="5" spans="1:9" x14ac:dyDescent="0.2">
      <c r="A5" s="1">
        <v>6011</v>
      </c>
      <c r="B5" s="3" t="s">
        <v>97</v>
      </c>
      <c r="C5" s="3"/>
      <c r="I5">
        <v>2019</v>
      </c>
    </row>
    <row r="6" spans="1:9" x14ac:dyDescent="0.2">
      <c r="A6" s="1">
        <v>5012</v>
      </c>
      <c r="B6" s="204" t="s">
        <v>77</v>
      </c>
      <c r="C6" s="204"/>
      <c r="I6">
        <v>2020</v>
      </c>
    </row>
    <row r="7" spans="1:9" x14ac:dyDescent="0.2">
      <c r="A7" s="1">
        <v>6012</v>
      </c>
      <c r="B7" s="3" t="s">
        <v>98</v>
      </c>
      <c r="C7" s="3"/>
      <c r="I7">
        <v>2021</v>
      </c>
    </row>
    <row r="8" spans="1:9" x14ac:dyDescent="0.2">
      <c r="A8" s="1">
        <v>5014</v>
      </c>
      <c r="B8" s="204" t="s">
        <v>78</v>
      </c>
      <c r="C8" s="204"/>
    </row>
    <row r="9" spans="1:9" x14ac:dyDescent="0.2">
      <c r="A9" s="2">
        <v>6014</v>
      </c>
      <c r="B9" s="9" t="s">
        <v>78</v>
      </c>
      <c r="C9" s="4"/>
    </row>
    <row r="10" spans="1:9" x14ac:dyDescent="0.2">
      <c r="A10" s="2">
        <v>5019</v>
      </c>
      <c r="B10" s="205" t="s">
        <v>79</v>
      </c>
      <c r="C10" s="205"/>
    </row>
    <row r="11" spans="1:9" x14ac:dyDescent="0.2">
      <c r="A11" s="16">
        <v>6019</v>
      </c>
      <c r="B11" t="s">
        <v>110</v>
      </c>
    </row>
    <row r="12" spans="1:9" x14ac:dyDescent="0.2">
      <c r="A12" s="17" t="s">
        <v>101</v>
      </c>
    </row>
    <row r="13" spans="1:9" x14ac:dyDescent="0.2">
      <c r="A13" s="16">
        <v>5090</v>
      </c>
      <c r="B13" t="s">
        <v>88</v>
      </c>
    </row>
    <row r="14" spans="1:9" x14ac:dyDescent="0.2">
      <c r="A14" s="16">
        <v>6090</v>
      </c>
      <c r="B14" t="s">
        <v>88</v>
      </c>
    </row>
    <row r="15" spans="1:9" x14ac:dyDescent="0.2">
      <c r="A15" s="16">
        <v>5091</v>
      </c>
      <c r="B15" t="s">
        <v>89</v>
      </c>
    </row>
    <row r="16" spans="1:9" x14ac:dyDescent="0.2">
      <c r="A16" s="16">
        <v>6091</v>
      </c>
      <c r="B16" t="s">
        <v>89</v>
      </c>
    </row>
    <row r="17" spans="1:2" x14ac:dyDescent="0.2">
      <c r="A17" s="18" t="s">
        <v>100</v>
      </c>
    </row>
    <row r="18" spans="1:2" x14ac:dyDescent="0.2">
      <c r="A18" s="16">
        <v>5110</v>
      </c>
      <c r="B18" t="s">
        <v>92</v>
      </c>
    </row>
    <row r="19" spans="1:2" x14ac:dyDescent="0.2">
      <c r="A19" s="16">
        <v>6110</v>
      </c>
      <c r="B19" t="s">
        <v>92</v>
      </c>
    </row>
    <row r="20" spans="1:2" x14ac:dyDescent="0.2">
      <c r="A20" s="16">
        <v>5112</v>
      </c>
      <c r="B20" t="s">
        <v>111</v>
      </c>
    </row>
    <row r="21" spans="1:2" x14ac:dyDescent="0.2">
      <c r="A21" s="16">
        <v>6112</v>
      </c>
      <c r="B21" t="s">
        <v>111</v>
      </c>
    </row>
    <row r="22" spans="1:2" x14ac:dyDescent="0.2">
      <c r="A22" s="16">
        <v>5114</v>
      </c>
      <c r="B22" t="s">
        <v>112</v>
      </c>
    </row>
    <row r="23" spans="1:2" x14ac:dyDescent="0.2">
      <c r="A23" s="16">
        <v>6114</v>
      </c>
      <c r="B23" t="s">
        <v>112</v>
      </c>
    </row>
    <row r="26" spans="1:2" x14ac:dyDescent="0.2">
      <c r="A26" t="s">
        <v>141</v>
      </c>
    </row>
    <row r="27" spans="1:2" x14ac:dyDescent="0.2">
      <c r="A27" t="s">
        <v>138</v>
      </c>
    </row>
    <row r="28" spans="1:2" x14ac:dyDescent="0.2">
      <c r="A28" t="s">
        <v>139</v>
      </c>
    </row>
    <row r="29" spans="1:2" x14ac:dyDescent="0.2">
      <c r="A29" t="s">
        <v>140</v>
      </c>
    </row>
    <row r="30" spans="1:2" x14ac:dyDescent="0.2">
      <c r="B30" t="s">
        <v>147</v>
      </c>
    </row>
    <row r="31" spans="1:2" x14ac:dyDescent="0.2">
      <c r="B31" t="s">
        <v>143</v>
      </c>
    </row>
    <row r="32" spans="1:2" x14ac:dyDescent="0.2">
      <c r="B32" t="s">
        <v>144</v>
      </c>
    </row>
    <row r="33" spans="2:2" x14ac:dyDescent="0.2">
      <c r="B33" t="s">
        <v>145</v>
      </c>
    </row>
    <row r="34" spans="2:2" x14ac:dyDescent="0.2">
      <c r="B34" t="s">
        <v>146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Normal="100" workbookViewId="0">
      <pane xSplit="3" ySplit="3" topLeftCell="D31" activePane="bottomRight" state="frozen"/>
      <selection pane="topRight" activeCell="D1" sqref="D1"/>
      <selection pane="bottomLeft" activeCell="A3" sqref="A3"/>
      <selection pane="bottomRight" activeCell="M1" sqref="M1"/>
    </sheetView>
  </sheetViews>
  <sheetFormatPr defaultRowHeight="11.25" x14ac:dyDescent="0.2"/>
  <cols>
    <col min="1" max="1" width="5.6640625" style="23" customWidth="1"/>
    <col min="2" max="2" width="47.33203125" style="23" customWidth="1"/>
    <col min="3" max="3" width="23.5" style="23" customWidth="1"/>
    <col min="4" max="5" width="18.5" style="23" customWidth="1"/>
    <col min="6" max="6" width="18.6640625" style="23" customWidth="1"/>
    <col min="7" max="14" width="13.83203125" style="23" customWidth="1"/>
    <col min="15" max="16384" width="9.33203125" style="23"/>
  </cols>
  <sheetData>
    <row r="1" spans="1:15" x14ac:dyDescent="0.2">
      <c r="A1" s="216" t="s">
        <v>118</v>
      </c>
      <c r="B1" s="216"/>
      <c r="C1" s="216"/>
      <c r="D1" s="29" t="s">
        <v>119</v>
      </c>
      <c r="E1" s="217"/>
      <c r="F1" s="217"/>
      <c r="G1" s="217"/>
      <c r="H1" s="217"/>
      <c r="I1" s="217"/>
      <c r="J1" s="217"/>
      <c r="K1" s="217"/>
      <c r="L1" s="217"/>
      <c r="M1" s="38" t="s">
        <v>142</v>
      </c>
      <c r="N1" s="37"/>
    </row>
    <row r="2" spans="1:15" x14ac:dyDescent="0.2">
      <c r="A2" s="29" t="s">
        <v>137</v>
      </c>
      <c r="B2" s="29"/>
      <c r="C2" s="22" t="s">
        <v>141</v>
      </c>
      <c r="D2" s="226" t="s">
        <v>114</v>
      </c>
      <c r="E2" s="226"/>
      <c r="F2" s="226"/>
      <c r="G2" s="225">
        <v>2017</v>
      </c>
      <c r="H2" s="225"/>
      <c r="I2" s="223">
        <f>G2+1</f>
        <v>2018</v>
      </c>
      <c r="J2" s="224"/>
      <c r="K2" s="223">
        <f>I2+1</f>
        <v>2019</v>
      </c>
      <c r="L2" s="224"/>
      <c r="M2" s="223">
        <f>K2+1</f>
        <v>2020</v>
      </c>
      <c r="N2" s="224"/>
    </row>
    <row r="3" spans="1:15" x14ac:dyDescent="0.2">
      <c r="A3" s="209" t="s">
        <v>147</v>
      </c>
      <c r="B3" s="210"/>
      <c r="C3" s="22"/>
      <c r="D3" s="46" t="s">
        <v>117</v>
      </c>
      <c r="E3" s="47" t="s">
        <v>115</v>
      </c>
      <c r="F3" s="47" t="s">
        <v>116</v>
      </c>
      <c r="G3" s="47" t="s">
        <v>115</v>
      </c>
      <c r="H3" s="47" t="s">
        <v>116</v>
      </c>
      <c r="I3" s="47" t="s">
        <v>115</v>
      </c>
      <c r="J3" s="47" t="s">
        <v>116</v>
      </c>
      <c r="K3" s="47" t="s">
        <v>115</v>
      </c>
      <c r="L3" s="47" t="s">
        <v>116</v>
      </c>
      <c r="M3" s="47" t="s">
        <v>115</v>
      </c>
      <c r="N3" s="47" t="s">
        <v>116</v>
      </c>
    </row>
    <row r="4" spans="1:15" x14ac:dyDescent="0.2">
      <c r="A4" s="213">
        <f>List3!A2</f>
        <v>5010</v>
      </c>
      <c r="B4" s="221" t="str">
        <f>List3!B2</f>
        <v>Náklady dokumentace k registraci akce</v>
      </c>
      <c r="C4" s="222"/>
      <c r="D4" s="39">
        <f>D5+D6</f>
        <v>0</v>
      </c>
      <c r="E4" s="39">
        <f t="shared" ref="E4:N4" si="0">E5+E6</f>
        <v>0</v>
      </c>
      <c r="F4" s="39">
        <f t="shared" si="0"/>
        <v>0</v>
      </c>
      <c r="G4" s="39">
        <f t="shared" si="0"/>
        <v>0</v>
      </c>
      <c r="H4" s="39">
        <f t="shared" si="0"/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</row>
    <row r="5" spans="1:15" x14ac:dyDescent="0.2">
      <c r="A5" s="213"/>
      <c r="B5" s="40" t="s">
        <v>113</v>
      </c>
      <c r="C5" s="40"/>
      <c r="D5" s="41">
        <f>E5+F5</f>
        <v>0</v>
      </c>
      <c r="E5" s="41">
        <f>G5+I5+K5+M5</f>
        <v>0</v>
      </c>
      <c r="F5" s="41">
        <f>H5+J5+L5+N5</f>
        <v>0</v>
      </c>
      <c r="G5" s="42"/>
      <c r="H5" s="41"/>
      <c r="I5" s="41"/>
      <c r="J5" s="41"/>
      <c r="K5" s="41"/>
      <c r="L5" s="41"/>
      <c r="M5" s="41"/>
      <c r="N5" s="41"/>
      <c r="O5" s="24"/>
    </row>
    <row r="6" spans="1:15" x14ac:dyDescent="0.2">
      <c r="A6" s="213"/>
      <c r="B6" s="48"/>
      <c r="C6" s="40"/>
      <c r="D6" s="41">
        <f t="shared" ref="D6:D11" si="1">E6+F6</f>
        <v>0</v>
      </c>
      <c r="E6" s="41">
        <f t="shared" ref="E6:E9" si="2">G6+I6+K6+M6</f>
        <v>0</v>
      </c>
      <c r="F6" s="41">
        <f t="shared" ref="F6:F11" si="3">H6+J6+L6+N6</f>
        <v>0</v>
      </c>
      <c r="G6" s="41"/>
      <c r="H6" s="41"/>
      <c r="I6" s="41"/>
      <c r="J6" s="41"/>
      <c r="K6" s="41"/>
      <c r="L6" s="41"/>
      <c r="M6" s="41"/>
      <c r="N6" s="41"/>
      <c r="O6" s="24"/>
    </row>
    <row r="7" spans="1:15" x14ac:dyDescent="0.2">
      <c r="A7" s="212">
        <f>List3!A3</f>
        <v>6010</v>
      </c>
      <c r="B7" s="215" t="str">
        <f>List3!B3</f>
        <v>Náklady dokumentace k registraci akce</v>
      </c>
      <c r="C7" s="215"/>
      <c r="D7" s="32">
        <f t="shared" si="1"/>
        <v>0</v>
      </c>
      <c r="E7" s="32">
        <f t="shared" si="2"/>
        <v>0</v>
      </c>
      <c r="F7" s="32">
        <f t="shared" si="3"/>
        <v>0</v>
      </c>
      <c r="G7" s="32">
        <f>G8+G9+G10+G11</f>
        <v>0</v>
      </c>
      <c r="H7" s="32">
        <f t="shared" ref="H7:N7" si="4">H8+H9+H10+H11</f>
        <v>0</v>
      </c>
      <c r="I7" s="32">
        <f t="shared" si="4"/>
        <v>0</v>
      </c>
      <c r="J7" s="32">
        <f t="shared" si="4"/>
        <v>0</v>
      </c>
      <c r="K7" s="32">
        <f t="shared" si="4"/>
        <v>0</v>
      </c>
      <c r="L7" s="32">
        <f t="shared" si="4"/>
        <v>0</v>
      </c>
      <c r="M7" s="32">
        <f t="shared" si="4"/>
        <v>0</v>
      </c>
      <c r="N7" s="32">
        <f t="shared" si="4"/>
        <v>0</v>
      </c>
      <c r="O7" s="24"/>
    </row>
    <row r="8" spans="1:15" x14ac:dyDescent="0.2">
      <c r="A8" s="212"/>
      <c r="B8" s="29" t="s">
        <v>113</v>
      </c>
      <c r="C8" s="29"/>
      <c r="D8" s="30">
        <f t="shared" si="1"/>
        <v>0</v>
      </c>
      <c r="E8" s="30">
        <f t="shared" si="2"/>
        <v>0</v>
      </c>
      <c r="F8" s="30">
        <f t="shared" si="3"/>
        <v>0</v>
      </c>
      <c r="G8" s="30"/>
      <c r="H8" s="31"/>
      <c r="I8" s="30"/>
      <c r="J8" s="30"/>
      <c r="K8" s="30"/>
      <c r="L8" s="30"/>
      <c r="M8" s="30"/>
      <c r="N8" s="30"/>
      <c r="O8" s="24"/>
    </row>
    <row r="9" spans="1:15" x14ac:dyDescent="0.2">
      <c r="A9" s="212"/>
      <c r="B9" s="29"/>
      <c r="C9" s="49"/>
      <c r="D9" s="30">
        <f t="shared" si="1"/>
        <v>0</v>
      </c>
      <c r="E9" s="30">
        <f t="shared" si="2"/>
        <v>0</v>
      </c>
      <c r="F9" s="30">
        <f t="shared" si="3"/>
        <v>0</v>
      </c>
      <c r="G9" s="30"/>
      <c r="H9" s="30"/>
      <c r="I9" s="30"/>
      <c r="J9" s="30"/>
      <c r="K9" s="30"/>
      <c r="L9" s="30"/>
      <c r="M9" s="30"/>
      <c r="N9" s="30"/>
      <c r="O9" s="24"/>
    </row>
    <row r="10" spans="1:15" x14ac:dyDescent="0.2">
      <c r="A10" s="212"/>
      <c r="B10" s="29"/>
      <c r="C10" s="29"/>
      <c r="D10" s="30">
        <f t="shared" ref="D10" si="5">E10+F10</f>
        <v>0</v>
      </c>
      <c r="E10" s="30">
        <f t="shared" ref="E10" si="6">G10+I10+K10+M10</f>
        <v>0</v>
      </c>
      <c r="F10" s="30">
        <f t="shared" ref="F10" si="7">H10+J10+L10+N10</f>
        <v>0</v>
      </c>
      <c r="G10" s="31"/>
      <c r="H10" s="30"/>
      <c r="I10" s="30"/>
      <c r="J10" s="30"/>
      <c r="K10" s="30"/>
      <c r="L10" s="30"/>
      <c r="M10" s="30"/>
      <c r="N10" s="30"/>
      <c r="O10" s="24"/>
    </row>
    <row r="11" spans="1:15" x14ac:dyDescent="0.2">
      <c r="A11" s="212"/>
      <c r="B11" s="29"/>
      <c r="C11" s="29"/>
      <c r="D11" s="30">
        <f t="shared" si="1"/>
        <v>0</v>
      </c>
      <c r="E11" s="30">
        <f>G11+I11+K11+M11</f>
        <v>0</v>
      </c>
      <c r="F11" s="30">
        <f t="shared" si="3"/>
        <v>0</v>
      </c>
      <c r="G11" s="30"/>
      <c r="H11" s="30"/>
      <c r="I11" s="30"/>
      <c r="J11" s="30"/>
      <c r="K11" s="30"/>
      <c r="L11" s="30"/>
      <c r="M11" s="30"/>
      <c r="N11" s="30"/>
      <c r="O11" s="24"/>
    </row>
    <row r="12" spans="1:15" x14ac:dyDescent="0.2">
      <c r="A12" s="213">
        <f>List3!A4</f>
        <v>5011</v>
      </c>
      <c r="B12" s="214" t="str">
        <f>List3!B4</f>
        <v xml:space="preserve"> Náklady dokumentace akce</v>
      </c>
      <c r="C12" s="214"/>
      <c r="D12" s="39">
        <f>E12+F12</f>
        <v>0</v>
      </c>
      <c r="E12" s="39">
        <f>G12+I12+K12+M12</f>
        <v>0</v>
      </c>
      <c r="F12" s="39">
        <f>H12+J12+L12+N12</f>
        <v>0</v>
      </c>
      <c r="G12" s="39">
        <f>G13+G14</f>
        <v>0</v>
      </c>
      <c r="H12" s="39">
        <f t="shared" ref="H12:N12" si="8">H13+H14</f>
        <v>0</v>
      </c>
      <c r="I12" s="39">
        <f t="shared" si="8"/>
        <v>0</v>
      </c>
      <c r="J12" s="39">
        <f t="shared" si="8"/>
        <v>0</v>
      </c>
      <c r="K12" s="39">
        <f t="shared" si="8"/>
        <v>0</v>
      </c>
      <c r="L12" s="39">
        <f t="shared" si="8"/>
        <v>0</v>
      </c>
      <c r="M12" s="39">
        <f t="shared" si="8"/>
        <v>0</v>
      </c>
      <c r="N12" s="39">
        <f t="shared" si="8"/>
        <v>0</v>
      </c>
      <c r="O12" s="24"/>
    </row>
    <row r="13" spans="1:15" x14ac:dyDescent="0.2">
      <c r="A13" s="213"/>
      <c r="B13" s="40" t="s">
        <v>113</v>
      </c>
      <c r="C13" s="40"/>
      <c r="D13" s="41">
        <f t="shared" ref="D13:D18" si="9">E13+F13</f>
        <v>0</v>
      </c>
      <c r="E13" s="41">
        <f t="shared" ref="E13:E17" si="10">G13+I13+K13+M13</f>
        <v>0</v>
      </c>
      <c r="F13" s="41">
        <f t="shared" ref="F13:F18" si="11">H13+J13+L13+N13</f>
        <v>0</v>
      </c>
      <c r="G13" s="41"/>
      <c r="H13" s="41"/>
      <c r="I13" s="41"/>
      <c r="J13" s="41"/>
      <c r="K13" s="41"/>
      <c r="L13" s="41"/>
      <c r="M13" s="41"/>
      <c r="N13" s="41"/>
      <c r="O13" s="24"/>
    </row>
    <row r="14" spans="1:15" x14ac:dyDescent="0.2">
      <c r="A14" s="213"/>
      <c r="B14" s="40"/>
      <c r="C14" s="40"/>
      <c r="D14" s="41">
        <f t="shared" si="9"/>
        <v>0</v>
      </c>
      <c r="E14" s="41">
        <f t="shared" si="10"/>
        <v>0</v>
      </c>
      <c r="F14" s="41">
        <f t="shared" si="11"/>
        <v>0</v>
      </c>
      <c r="G14" s="41"/>
      <c r="H14" s="41"/>
      <c r="I14" s="41"/>
      <c r="J14" s="41"/>
      <c r="K14" s="41"/>
      <c r="L14" s="41"/>
      <c r="M14" s="41"/>
      <c r="N14" s="41"/>
      <c r="O14" s="24"/>
    </row>
    <row r="15" spans="1:15" x14ac:dyDescent="0.2">
      <c r="A15" s="212">
        <f>List3!A5</f>
        <v>6011</v>
      </c>
      <c r="B15" s="215" t="str">
        <f>List3!B5</f>
        <v>Náklady dokumentace akce</v>
      </c>
      <c r="C15" s="215"/>
      <c r="D15" s="32">
        <f t="shared" si="9"/>
        <v>0</v>
      </c>
      <c r="E15" s="32">
        <f t="shared" si="10"/>
        <v>0</v>
      </c>
      <c r="F15" s="32">
        <f t="shared" si="11"/>
        <v>0</v>
      </c>
      <c r="G15" s="32">
        <f t="shared" ref="G15:N15" si="12">SUM(G16:G18)</f>
        <v>0</v>
      </c>
      <c r="H15" s="32">
        <f t="shared" si="12"/>
        <v>0</v>
      </c>
      <c r="I15" s="32">
        <f t="shared" si="12"/>
        <v>0</v>
      </c>
      <c r="J15" s="32">
        <f t="shared" si="12"/>
        <v>0</v>
      </c>
      <c r="K15" s="32">
        <f t="shared" si="12"/>
        <v>0</v>
      </c>
      <c r="L15" s="32">
        <f t="shared" si="12"/>
        <v>0</v>
      </c>
      <c r="M15" s="32">
        <f t="shared" si="12"/>
        <v>0</v>
      </c>
      <c r="N15" s="32">
        <f t="shared" si="12"/>
        <v>0</v>
      </c>
      <c r="O15" s="24"/>
    </row>
    <row r="16" spans="1:15" x14ac:dyDescent="0.2">
      <c r="A16" s="212"/>
      <c r="B16" s="29" t="s">
        <v>113</v>
      </c>
      <c r="C16" s="29"/>
      <c r="D16" s="30">
        <f t="shared" si="9"/>
        <v>0</v>
      </c>
      <c r="E16" s="30">
        <f t="shared" si="10"/>
        <v>0</v>
      </c>
      <c r="F16" s="30">
        <f t="shared" si="11"/>
        <v>0</v>
      </c>
      <c r="G16" s="30"/>
      <c r="H16" s="30"/>
      <c r="I16" s="30"/>
      <c r="J16" s="30"/>
      <c r="K16" s="30"/>
      <c r="L16" s="30"/>
      <c r="M16" s="30"/>
      <c r="N16" s="30"/>
      <c r="O16" s="24"/>
    </row>
    <row r="17" spans="1:15" x14ac:dyDescent="0.2">
      <c r="A17" s="212"/>
      <c r="B17" s="29"/>
      <c r="C17" s="29"/>
      <c r="D17" s="30">
        <f t="shared" si="9"/>
        <v>0</v>
      </c>
      <c r="E17" s="30">
        <f t="shared" si="10"/>
        <v>0</v>
      </c>
      <c r="F17" s="30">
        <f t="shared" si="11"/>
        <v>0</v>
      </c>
      <c r="G17" s="30"/>
      <c r="H17" s="30"/>
      <c r="I17" s="30"/>
      <c r="J17" s="30"/>
      <c r="K17" s="30"/>
      <c r="L17" s="30"/>
      <c r="M17" s="30"/>
      <c r="N17" s="30"/>
      <c r="O17" s="24"/>
    </row>
    <row r="18" spans="1:15" x14ac:dyDescent="0.2">
      <c r="A18" s="212"/>
      <c r="B18" s="29"/>
      <c r="C18" s="29"/>
      <c r="D18" s="30">
        <f t="shared" si="9"/>
        <v>0</v>
      </c>
      <c r="E18" s="30">
        <f>G18+I18+K18+M18</f>
        <v>0</v>
      </c>
      <c r="F18" s="30">
        <f t="shared" si="11"/>
        <v>0</v>
      </c>
      <c r="G18" s="30"/>
      <c r="H18" s="30"/>
      <c r="I18" s="30"/>
      <c r="J18" s="30"/>
      <c r="K18" s="30"/>
      <c r="L18" s="30"/>
      <c r="M18" s="30"/>
      <c r="N18" s="30"/>
      <c r="O18" s="24"/>
    </row>
    <row r="19" spans="1:15" x14ac:dyDescent="0.2">
      <c r="A19" s="213">
        <f>List3!A6</f>
        <v>5012</v>
      </c>
      <c r="B19" s="221" t="str">
        <f>List3!B6</f>
        <v xml:space="preserve"> Náklady řízení přípravy a realizace akce</v>
      </c>
      <c r="C19" s="222"/>
      <c r="D19" s="39">
        <f>D20+D21</f>
        <v>0</v>
      </c>
      <c r="E19" s="39">
        <f t="shared" ref="E19:N19" si="13">E20+E21</f>
        <v>0</v>
      </c>
      <c r="F19" s="39">
        <f t="shared" si="13"/>
        <v>0</v>
      </c>
      <c r="G19" s="39">
        <f t="shared" si="13"/>
        <v>0</v>
      </c>
      <c r="H19" s="39">
        <f t="shared" si="13"/>
        <v>0</v>
      </c>
      <c r="I19" s="39">
        <f t="shared" si="13"/>
        <v>0</v>
      </c>
      <c r="J19" s="39">
        <f t="shared" si="13"/>
        <v>0</v>
      </c>
      <c r="K19" s="39">
        <f t="shared" si="13"/>
        <v>0</v>
      </c>
      <c r="L19" s="39">
        <f t="shared" si="13"/>
        <v>0</v>
      </c>
      <c r="M19" s="39">
        <f t="shared" si="13"/>
        <v>0</v>
      </c>
      <c r="N19" s="39">
        <f t="shared" si="13"/>
        <v>0</v>
      </c>
      <c r="O19" s="24"/>
    </row>
    <row r="20" spans="1:15" x14ac:dyDescent="0.2">
      <c r="A20" s="213"/>
      <c r="B20" s="40"/>
      <c r="C20" s="40"/>
      <c r="D20" s="41">
        <f>E20+F20</f>
        <v>0</v>
      </c>
      <c r="E20" s="41">
        <f>G20+I20+K20+M20</f>
        <v>0</v>
      </c>
      <c r="F20" s="41">
        <f>H20+J20+L20+N20</f>
        <v>0</v>
      </c>
      <c r="G20" s="41"/>
      <c r="H20" s="41"/>
      <c r="I20" s="41"/>
      <c r="J20" s="41"/>
      <c r="K20" s="41"/>
      <c r="L20" s="41"/>
      <c r="M20" s="41"/>
      <c r="N20" s="41"/>
      <c r="O20" s="24"/>
    </row>
    <row r="21" spans="1:15" x14ac:dyDescent="0.2">
      <c r="A21" s="213"/>
      <c r="B21" s="40"/>
      <c r="C21" s="40"/>
      <c r="D21" s="41">
        <f t="shared" ref="D21:D27" si="14">E21+F21</f>
        <v>0</v>
      </c>
      <c r="E21" s="41">
        <f t="shared" ref="E21:E26" si="15">G21+I21+K21+M21</f>
        <v>0</v>
      </c>
      <c r="F21" s="41">
        <f t="shared" ref="F21:F27" si="16">H21+J21+L21+N21</f>
        <v>0</v>
      </c>
      <c r="G21" s="41"/>
      <c r="H21" s="41"/>
      <c r="I21" s="41"/>
      <c r="J21" s="41"/>
      <c r="K21" s="41"/>
      <c r="L21" s="41"/>
      <c r="M21" s="41"/>
      <c r="N21" s="41"/>
      <c r="O21" s="24"/>
    </row>
    <row r="22" spans="1:15" x14ac:dyDescent="0.2">
      <c r="A22" s="212">
        <f>List3!A7</f>
        <v>6012</v>
      </c>
      <c r="B22" s="29" t="str">
        <f>List3!B7</f>
        <v>Náklady řízení přípravy a realizace akce</v>
      </c>
      <c r="C22" s="22"/>
      <c r="D22" s="32">
        <f t="shared" si="14"/>
        <v>0</v>
      </c>
      <c r="E22" s="32">
        <f t="shared" si="15"/>
        <v>0</v>
      </c>
      <c r="F22" s="32">
        <f t="shared" si="16"/>
        <v>0</v>
      </c>
      <c r="G22" s="32">
        <f>SUM(G23:G28)</f>
        <v>0</v>
      </c>
      <c r="H22" s="32">
        <f t="shared" ref="H22" si="17">SUM(H23:H28)</f>
        <v>0</v>
      </c>
      <c r="I22" s="32">
        <f t="shared" ref="I22" si="18">SUM(I23:I28)</f>
        <v>0</v>
      </c>
      <c r="J22" s="32">
        <f t="shared" ref="J22" si="19">SUM(J23:J28)</f>
        <v>0</v>
      </c>
      <c r="K22" s="32">
        <f t="shared" ref="K22" si="20">SUM(K23:K28)</f>
        <v>0</v>
      </c>
      <c r="L22" s="32">
        <f t="shared" ref="L22" si="21">SUM(L23:L28)</f>
        <v>0</v>
      </c>
      <c r="M22" s="32">
        <f t="shared" ref="M22" si="22">SUM(M23:M28)</f>
        <v>0</v>
      </c>
      <c r="N22" s="32">
        <f t="shared" ref="N22" si="23">SUM(N23:N28)</f>
        <v>0</v>
      </c>
      <c r="O22" s="24"/>
    </row>
    <row r="23" spans="1:15" x14ac:dyDescent="0.2">
      <c r="A23" s="212"/>
      <c r="B23" s="29" t="s">
        <v>113</v>
      </c>
      <c r="C23" s="29"/>
      <c r="D23" s="30">
        <f t="shared" si="14"/>
        <v>0</v>
      </c>
      <c r="E23" s="30">
        <f t="shared" si="15"/>
        <v>0</v>
      </c>
      <c r="F23" s="30">
        <f t="shared" si="16"/>
        <v>0</v>
      </c>
      <c r="G23" s="30"/>
      <c r="H23" s="30"/>
      <c r="I23" s="30"/>
      <c r="J23" s="30"/>
      <c r="K23" s="30"/>
      <c r="L23" s="30"/>
      <c r="M23" s="30"/>
      <c r="N23" s="30"/>
      <c r="O23" s="24"/>
    </row>
    <row r="24" spans="1:15" x14ac:dyDescent="0.2">
      <c r="A24" s="212"/>
      <c r="B24" s="29"/>
      <c r="C24" s="29"/>
      <c r="D24" s="30">
        <f t="shared" si="14"/>
        <v>0</v>
      </c>
      <c r="E24" s="30">
        <f t="shared" si="15"/>
        <v>0</v>
      </c>
      <c r="F24" s="30">
        <f t="shared" si="16"/>
        <v>0</v>
      </c>
      <c r="G24" s="30"/>
      <c r="H24" s="30"/>
      <c r="I24" s="30"/>
      <c r="J24" s="30"/>
      <c r="K24" s="30"/>
      <c r="L24" s="30"/>
      <c r="M24" s="30"/>
      <c r="N24" s="30"/>
      <c r="O24" s="24"/>
    </row>
    <row r="25" spans="1:15" x14ac:dyDescent="0.2">
      <c r="A25" s="212"/>
      <c r="B25" s="29"/>
      <c r="C25" s="29"/>
      <c r="D25" s="30">
        <f t="shared" ref="D25" si="24">E25+F25</f>
        <v>0</v>
      </c>
      <c r="E25" s="30">
        <f t="shared" ref="E25" si="25">G25+I25+K25+M25</f>
        <v>0</v>
      </c>
      <c r="F25" s="30">
        <f t="shared" ref="F25" si="26">H25+J25+L25+N25</f>
        <v>0</v>
      </c>
      <c r="G25" s="30"/>
      <c r="H25" s="30"/>
      <c r="I25" s="30"/>
      <c r="J25" s="30"/>
      <c r="K25" s="30"/>
      <c r="L25" s="30"/>
      <c r="M25" s="30"/>
      <c r="N25" s="30"/>
      <c r="O25" s="24"/>
    </row>
    <row r="26" spans="1:15" x14ac:dyDescent="0.2">
      <c r="A26" s="212"/>
      <c r="B26" s="29"/>
      <c r="C26" s="29"/>
      <c r="D26" s="30">
        <f t="shared" si="14"/>
        <v>0</v>
      </c>
      <c r="E26" s="30">
        <f t="shared" si="15"/>
        <v>0</v>
      </c>
      <c r="F26" s="30">
        <f t="shared" si="16"/>
        <v>0</v>
      </c>
      <c r="G26" s="30"/>
      <c r="H26" s="30"/>
      <c r="I26" s="30"/>
      <c r="J26" s="30"/>
      <c r="K26" s="30"/>
      <c r="L26" s="30"/>
      <c r="M26" s="30"/>
      <c r="N26" s="30"/>
      <c r="O26" s="24"/>
    </row>
    <row r="27" spans="1:15" x14ac:dyDescent="0.2">
      <c r="A27" s="212"/>
      <c r="B27" s="29"/>
      <c r="C27" s="29"/>
      <c r="D27" s="30">
        <f t="shared" si="14"/>
        <v>0</v>
      </c>
      <c r="E27" s="30">
        <f>G27+I27+K27+M27</f>
        <v>0</v>
      </c>
      <c r="F27" s="30">
        <f t="shared" si="16"/>
        <v>0</v>
      </c>
      <c r="G27" s="30"/>
      <c r="H27" s="30"/>
      <c r="I27" s="30"/>
      <c r="J27" s="30"/>
      <c r="K27" s="30"/>
      <c r="L27" s="30"/>
      <c r="M27" s="30"/>
      <c r="N27" s="30"/>
      <c r="O27" s="24"/>
    </row>
    <row r="28" spans="1:15" x14ac:dyDescent="0.2">
      <c r="A28" s="212"/>
      <c r="B28" s="29"/>
      <c r="C28" s="29"/>
      <c r="D28" s="30">
        <f t="shared" ref="D28" si="27">E28+F28</f>
        <v>0</v>
      </c>
      <c r="E28" s="30">
        <f>G28+I28+K28+M28</f>
        <v>0</v>
      </c>
      <c r="F28" s="30">
        <f t="shared" ref="F28" si="28">H28+J28+L28+N28</f>
        <v>0</v>
      </c>
      <c r="G28" s="30"/>
      <c r="H28" s="30"/>
      <c r="I28" s="30"/>
      <c r="J28" s="30"/>
      <c r="K28" s="30"/>
      <c r="L28" s="30"/>
      <c r="M28" s="30"/>
      <c r="N28" s="30"/>
      <c r="O28" s="24"/>
    </row>
    <row r="29" spans="1:15" x14ac:dyDescent="0.2">
      <c r="A29" s="213">
        <f>List3!A8</f>
        <v>5014</v>
      </c>
      <c r="B29" s="221" t="str">
        <f>List3!B8</f>
        <v>Náklady inženýrské činnosti projektu</v>
      </c>
      <c r="C29" s="222"/>
      <c r="D29" s="39">
        <f>E29+F29</f>
        <v>0</v>
      </c>
      <c r="E29" s="39">
        <f>G29+I29+K29+M29</f>
        <v>0</v>
      </c>
      <c r="F29" s="39">
        <f>H29+J29+L29+N29</f>
        <v>0</v>
      </c>
      <c r="G29" s="39">
        <f>G30+G31</f>
        <v>0</v>
      </c>
      <c r="H29" s="39">
        <f t="shared" ref="H29:N29" si="29">H30+H31</f>
        <v>0</v>
      </c>
      <c r="I29" s="39">
        <f t="shared" si="29"/>
        <v>0</v>
      </c>
      <c r="J29" s="39">
        <f t="shared" si="29"/>
        <v>0</v>
      </c>
      <c r="K29" s="39">
        <f t="shared" si="29"/>
        <v>0</v>
      </c>
      <c r="L29" s="39">
        <f t="shared" si="29"/>
        <v>0</v>
      </c>
      <c r="M29" s="39">
        <f t="shared" si="29"/>
        <v>0</v>
      </c>
      <c r="N29" s="39">
        <f t="shared" si="29"/>
        <v>0</v>
      </c>
      <c r="O29" s="24"/>
    </row>
    <row r="30" spans="1:15" x14ac:dyDescent="0.2">
      <c r="A30" s="213"/>
      <c r="B30" s="40" t="s">
        <v>113</v>
      </c>
      <c r="C30" s="40"/>
      <c r="D30" s="41">
        <f t="shared" ref="D30:D35" si="30">E30+F30</f>
        <v>0</v>
      </c>
      <c r="E30" s="41">
        <f t="shared" ref="E30:E35" si="31">G30+I30+K30+M30</f>
        <v>0</v>
      </c>
      <c r="F30" s="41">
        <f t="shared" ref="F30:F35" si="32">H30+J30+L30+N30</f>
        <v>0</v>
      </c>
      <c r="G30" s="41"/>
      <c r="H30" s="41"/>
      <c r="I30" s="41"/>
      <c r="J30" s="41"/>
      <c r="K30" s="41"/>
      <c r="L30" s="41"/>
      <c r="M30" s="41"/>
      <c r="N30" s="41"/>
      <c r="O30" s="24"/>
    </row>
    <row r="31" spans="1:15" x14ac:dyDescent="0.2">
      <c r="A31" s="213"/>
      <c r="B31" s="40"/>
      <c r="C31" s="40"/>
      <c r="D31" s="41">
        <f t="shared" si="30"/>
        <v>0</v>
      </c>
      <c r="E31" s="41">
        <f t="shared" si="31"/>
        <v>0</v>
      </c>
      <c r="F31" s="41">
        <f t="shared" si="32"/>
        <v>0</v>
      </c>
      <c r="G31" s="41"/>
      <c r="H31" s="41"/>
      <c r="I31" s="41"/>
      <c r="J31" s="41"/>
      <c r="K31" s="41"/>
      <c r="L31" s="41"/>
      <c r="M31" s="41"/>
      <c r="N31" s="41"/>
      <c r="O31" s="24"/>
    </row>
    <row r="32" spans="1:15" x14ac:dyDescent="0.2">
      <c r="A32" s="212">
        <f>List3!A9</f>
        <v>6014</v>
      </c>
      <c r="B32" s="29" t="str">
        <f>List3!B9</f>
        <v>Náklady inženýrské činnosti projektu</v>
      </c>
      <c r="C32" s="22"/>
      <c r="D32" s="32">
        <f t="shared" si="30"/>
        <v>0</v>
      </c>
      <c r="E32" s="32">
        <f t="shared" si="31"/>
        <v>0</v>
      </c>
      <c r="F32" s="32">
        <f t="shared" si="32"/>
        <v>0</v>
      </c>
      <c r="G32" s="32">
        <f>G33+G34+G35</f>
        <v>0</v>
      </c>
      <c r="H32" s="32">
        <f t="shared" ref="H32:N32" si="33">H33+H34+H35</f>
        <v>0</v>
      </c>
      <c r="I32" s="32">
        <f t="shared" si="33"/>
        <v>0</v>
      </c>
      <c r="J32" s="32">
        <f t="shared" si="33"/>
        <v>0</v>
      </c>
      <c r="K32" s="32">
        <f t="shared" si="33"/>
        <v>0</v>
      </c>
      <c r="L32" s="32">
        <f t="shared" si="33"/>
        <v>0</v>
      </c>
      <c r="M32" s="32">
        <f t="shared" si="33"/>
        <v>0</v>
      </c>
      <c r="N32" s="32">
        <f t="shared" si="33"/>
        <v>0</v>
      </c>
      <c r="O32" s="24"/>
    </row>
    <row r="33" spans="1:15" x14ac:dyDescent="0.2">
      <c r="A33" s="212"/>
      <c r="B33" s="29" t="s">
        <v>113</v>
      </c>
      <c r="C33" s="29"/>
      <c r="D33" s="30">
        <f t="shared" si="30"/>
        <v>0</v>
      </c>
      <c r="E33" s="30">
        <f t="shared" si="31"/>
        <v>0</v>
      </c>
      <c r="F33" s="30">
        <f t="shared" si="32"/>
        <v>0</v>
      </c>
      <c r="G33" s="30"/>
      <c r="H33" s="30"/>
      <c r="I33" s="30"/>
      <c r="J33" s="30"/>
      <c r="K33" s="30"/>
      <c r="L33" s="30"/>
      <c r="M33" s="30"/>
      <c r="N33" s="30"/>
      <c r="O33" s="24"/>
    </row>
    <row r="34" spans="1:15" x14ac:dyDescent="0.2">
      <c r="A34" s="212"/>
      <c r="B34" s="29"/>
      <c r="C34" s="29"/>
      <c r="D34" s="30">
        <f t="shared" si="30"/>
        <v>0</v>
      </c>
      <c r="E34" s="30">
        <f t="shared" si="31"/>
        <v>0</v>
      </c>
      <c r="F34" s="30">
        <f t="shared" si="32"/>
        <v>0</v>
      </c>
      <c r="G34" s="30"/>
      <c r="H34" s="30"/>
      <c r="I34" s="30"/>
      <c r="J34" s="30"/>
      <c r="K34" s="30"/>
      <c r="L34" s="30"/>
      <c r="M34" s="30"/>
      <c r="N34" s="30"/>
      <c r="O34" s="24"/>
    </row>
    <row r="35" spans="1:15" x14ac:dyDescent="0.2">
      <c r="A35" s="212"/>
      <c r="B35" s="29"/>
      <c r="C35" s="29"/>
      <c r="D35" s="30">
        <f t="shared" si="30"/>
        <v>0</v>
      </c>
      <c r="E35" s="30">
        <f t="shared" si="31"/>
        <v>0</v>
      </c>
      <c r="F35" s="30">
        <f t="shared" si="32"/>
        <v>0</v>
      </c>
      <c r="G35" s="30"/>
      <c r="H35" s="30"/>
      <c r="I35" s="30"/>
      <c r="J35" s="30"/>
      <c r="K35" s="30"/>
      <c r="L35" s="30"/>
      <c r="M35" s="30"/>
      <c r="N35" s="30"/>
      <c r="O35" s="24"/>
    </row>
    <row r="36" spans="1:15" x14ac:dyDescent="0.2">
      <c r="A36" s="213">
        <f>List3!A10</f>
        <v>5019</v>
      </c>
      <c r="B36" s="214" t="str">
        <f>List3!B10</f>
        <v xml:space="preserve"> Jiné náklady přípravy a zabezpečení akce</v>
      </c>
      <c r="C36" s="214"/>
      <c r="D36" s="39">
        <f>E36+F36</f>
        <v>0</v>
      </c>
      <c r="E36" s="39">
        <f>G36+I36+K36+M36</f>
        <v>0</v>
      </c>
      <c r="F36" s="39">
        <f>H36+J36+L36+N36</f>
        <v>0</v>
      </c>
      <c r="G36" s="39">
        <f>G37+G38</f>
        <v>0</v>
      </c>
      <c r="H36" s="39">
        <f t="shared" ref="H36:N36" si="34">H37+H38</f>
        <v>0</v>
      </c>
      <c r="I36" s="39">
        <f t="shared" si="34"/>
        <v>0</v>
      </c>
      <c r="J36" s="39">
        <f t="shared" si="34"/>
        <v>0</v>
      </c>
      <c r="K36" s="39">
        <f t="shared" si="34"/>
        <v>0</v>
      </c>
      <c r="L36" s="39">
        <f t="shared" si="34"/>
        <v>0</v>
      </c>
      <c r="M36" s="39">
        <f t="shared" si="34"/>
        <v>0</v>
      </c>
      <c r="N36" s="39">
        <f t="shared" si="34"/>
        <v>0</v>
      </c>
      <c r="O36" s="24"/>
    </row>
    <row r="37" spans="1:15" x14ac:dyDescent="0.2">
      <c r="A37" s="213"/>
      <c r="B37" s="40"/>
      <c r="C37" s="40"/>
      <c r="D37" s="41">
        <f t="shared" ref="D37:D43" si="35">E37+F37</f>
        <v>0</v>
      </c>
      <c r="E37" s="41">
        <f t="shared" ref="E37:E42" si="36">G37+I37+K37+M37</f>
        <v>0</v>
      </c>
      <c r="F37" s="41">
        <f t="shared" ref="F37:F43" si="37">H37+J37+L37+N37</f>
        <v>0</v>
      </c>
      <c r="G37" s="41"/>
      <c r="H37" s="41"/>
      <c r="I37" s="41"/>
      <c r="J37" s="41"/>
      <c r="K37" s="41"/>
      <c r="L37" s="41"/>
      <c r="M37" s="41"/>
      <c r="N37" s="41"/>
      <c r="O37" s="24"/>
    </row>
    <row r="38" spans="1:15" x14ac:dyDescent="0.2">
      <c r="A38" s="213"/>
      <c r="B38" s="40"/>
      <c r="C38" s="40"/>
      <c r="D38" s="41">
        <f t="shared" si="35"/>
        <v>0</v>
      </c>
      <c r="E38" s="41">
        <f t="shared" si="36"/>
        <v>0</v>
      </c>
      <c r="F38" s="41">
        <f t="shared" si="37"/>
        <v>0</v>
      </c>
      <c r="G38" s="41"/>
      <c r="H38" s="41"/>
      <c r="I38" s="41"/>
      <c r="J38" s="41"/>
      <c r="K38" s="41"/>
      <c r="L38" s="41"/>
      <c r="M38" s="41"/>
      <c r="N38" s="41"/>
      <c r="O38" s="24"/>
    </row>
    <row r="39" spans="1:15" x14ac:dyDescent="0.2">
      <c r="A39" s="212">
        <f>List3!A11</f>
        <v>6019</v>
      </c>
      <c r="B39" s="215" t="str">
        <f>List3!B11</f>
        <v>Jiné náklady přípravy a zabezpečení akce</v>
      </c>
      <c r="C39" s="215"/>
      <c r="D39" s="32">
        <f t="shared" si="35"/>
        <v>0</v>
      </c>
      <c r="E39" s="32">
        <f t="shared" si="36"/>
        <v>0</v>
      </c>
      <c r="F39" s="32">
        <f t="shared" si="37"/>
        <v>0</v>
      </c>
      <c r="G39" s="32">
        <f>SUM(G40:G43)</f>
        <v>0</v>
      </c>
      <c r="H39" s="32">
        <f t="shared" ref="H39:N39" si="38">SUM(H40:H43)</f>
        <v>0</v>
      </c>
      <c r="I39" s="32">
        <f t="shared" si="38"/>
        <v>0</v>
      </c>
      <c r="J39" s="32">
        <f t="shared" si="38"/>
        <v>0</v>
      </c>
      <c r="K39" s="32">
        <f t="shared" si="38"/>
        <v>0</v>
      </c>
      <c r="L39" s="32">
        <f t="shared" si="38"/>
        <v>0</v>
      </c>
      <c r="M39" s="32">
        <f t="shared" si="38"/>
        <v>0</v>
      </c>
      <c r="N39" s="32">
        <f t="shared" si="38"/>
        <v>0</v>
      </c>
      <c r="O39" s="24"/>
    </row>
    <row r="40" spans="1:15" x14ac:dyDescent="0.2">
      <c r="A40" s="212"/>
      <c r="B40" s="29" t="s">
        <v>113</v>
      </c>
      <c r="C40" s="29"/>
      <c r="D40" s="30">
        <f t="shared" si="35"/>
        <v>0</v>
      </c>
      <c r="E40" s="30">
        <f t="shared" si="36"/>
        <v>0</v>
      </c>
      <c r="F40" s="30">
        <f t="shared" si="37"/>
        <v>0</v>
      </c>
      <c r="G40" s="30"/>
      <c r="H40" s="30"/>
      <c r="I40" s="30"/>
      <c r="J40" s="30"/>
      <c r="K40" s="30"/>
      <c r="L40" s="30"/>
      <c r="M40" s="30"/>
      <c r="N40" s="30"/>
      <c r="O40" s="24"/>
    </row>
    <row r="41" spans="1:15" x14ac:dyDescent="0.2">
      <c r="A41" s="212"/>
      <c r="B41" s="29"/>
      <c r="C41" s="29"/>
      <c r="D41" s="30">
        <f t="shared" si="35"/>
        <v>0</v>
      </c>
      <c r="E41" s="30">
        <f t="shared" si="36"/>
        <v>0</v>
      </c>
      <c r="F41" s="30">
        <f t="shared" si="37"/>
        <v>0</v>
      </c>
      <c r="G41" s="30"/>
      <c r="H41" s="30"/>
      <c r="I41" s="30"/>
      <c r="J41" s="30"/>
      <c r="K41" s="30"/>
      <c r="L41" s="30"/>
      <c r="M41" s="30"/>
      <c r="N41" s="30"/>
      <c r="O41" s="24"/>
    </row>
    <row r="42" spans="1:15" x14ac:dyDescent="0.2">
      <c r="A42" s="212"/>
      <c r="B42" s="29"/>
      <c r="C42" s="29"/>
      <c r="D42" s="30">
        <f t="shared" si="35"/>
        <v>0</v>
      </c>
      <c r="E42" s="30">
        <f t="shared" si="36"/>
        <v>0</v>
      </c>
      <c r="F42" s="30">
        <f t="shared" si="37"/>
        <v>0</v>
      </c>
      <c r="G42" s="30"/>
      <c r="H42" s="30"/>
      <c r="I42" s="30"/>
      <c r="J42" s="30"/>
      <c r="K42" s="30"/>
      <c r="L42" s="30"/>
      <c r="M42" s="30"/>
      <c r="N42" s="30"/>
      <c r="O42" s="24"/>
    </row>
    <row r="43" spans="1:15" x14ac:dyDescent="0.2">
      <c r="A43" s="212"/>
      <c r="B43" s="29"/>
      <c r="C43" s="29"/>
      <c r="D43" s="30">
        <f t="shared" si="35"/>
        <v>0</v>
      </c>
      <c r="E43" s="30">
        <f>G43+I43+K43+M43</f>
        <v>0</v>
      </c>
      <c r="F43" s="30">
        <f t="shared" si="37"/>
        <v>0</v>
      </c>
      <c r="G43" s="30"/>
      <c r="H43" s="30"/>
      <c r="I43" s="30"/>
      <c r="J43" s="30"/>
      <c r="K43" s="30"/>
      <c r="L43" s="30"/>
      <c r="M43" s="30"/>
      <c r="N43" s="30"/>
      <c r="O43" s="24"/>
    </row>
    <row r="44" spans="1:15" x14ac:dyDescent="0.2">
      <c r="A44" s="213">
        <f>List3!A13</f>
        <v>5090</v>
      </c>
      <c r="B44" s="214" t="str">
        <f>List3!B13</f>
        <v>Náklady pořízení stavebních objektů</v>
      </c>
      <c r="C44" s="214"/>
      <c r="D44" s="39">
        <f>E44+F44</f>
        <v>0</v>
      </c>
      <c r="E44" s="39">
        <f>G44+I44+K44+M44</f>
        <v>0</v>
      </c>
      <c r="F44" s="39">
        <f>H44+J44+L44+N44</f>
        <v>0</v>
      </c>
      <c r="G44" s="39">
        <f>G45+G46</f>
        <v>0</v>
      </c>
      <c r="H44" s="39">
        <f t="shared" ref="H44:N44" si="39">H45+H46</f>
        <v>0</v>
      </c>
      <c r="I44" s="39">
        <f t="shared" si="39"/>
        <v>0</v>
      </c>
      <c r="J44" s="39">
        <f t="shared" si="39"/>
        <v>0</v>
      </c>
      <c r="K44" s="39">
        <f t="shared" si="39"/>
        <v>0</v>
      </c>
      <c r="L44" s="39">
        <f t="shared" si="39"/>
        <v>0</v>
      </c>
      <c r="M44" s="39">
        <f t="shared" si="39"/>
        <v>0</v>
      </c>
      <c r="N44" s="39">
        <f t="shared" si="39"/>
        <v>0</v>
      </c>
      <c r="O44" s="24"/>
    </row>
    <row r="45" spans="1:15" x14ac:dyDescent="0.2">
      <c r="A45" s="213"/>
      <c r="B45" s="40"/>
      <c r="C45" s="40"/>
      <c r="D45" s="41">
        <f t="shared" ref="D45:D55" si="40">E45+F45</f>
        <v>0</v>
      </c>
      <c r="E45" s="41">
        <f t="shared" ref="E45:E53" si="41">G45+I45+K45+M45</f>
        <v>0</v>
      </c>
      <c r="F45" s="41">
        <f t="shared" ref="F45:F55" si="42">H45+J45+L45+N45</f>
        <v>0</v>
      </c>
      <c r="G45" s="41"/>
      <c r="H45" s="41"/>
      <c r="I45" s="41"/>
      <c r="J45" s="41"/>
      <c r="K45" s="41"/>
      <c r="L45" s="41"/>
      <c r="M45" s="41"/>
      <c r="N45" s="41"/>
      <c r="O45" s="24"/>
    </row>
    <row r="46" spans="1:15" x14ac:dyDescent="0.2">
      <c r="A46" s="213"/>
      <c r="B46" s="40"/>
      <c r="C46" s="40"/>
      <c r="D46" s="41">
        <f t="shared" si="40"/>
        <v>0</v>
      </c>
      <c r="E46" s="41">
        <f t="shared" si="41"/>
        <v>0</v>
      </c>
      <c r="F46" s="41">
        <f t="shared" si="42"/>
        <v>0</v>
      </c>
      <c r="G46" s="41"/>
      <c r="H46" s="41"/>
      <c r="I46" s="41"/>
      <c r="J46" s="41"/>
      <c r="K46" s="41"/>
      <c r="L46" s="41"/>
      <c r="M46" s="41"/>
      <c r="N46" s="41"/>
      <c r="O46" s="24"/>
    </row>
    <row r="47" spans="1:15" x14ac:dyDescent="0.2">
      <c r="A47" s="212">
        <f>List3!A14</f>
        <v>6090</v>
      </c>
      <c r="B47" s="29" t="str">
        <f>List3!B14</f>
        <v>Náklady pořízení stavebních objektů</v>
      </c>
      <c r="C47" s="22"/>
      <c r="D47" s="32">
        <f t="shared" si="40"/>
        <v>0</v>
      </c>
      <c r="E47" s="32">
        <f t="shared" si="41"/>
        <v>0</v>
      </c>
      <c r="F47" s="32">
        <f t="shared" si="42"/>
        <v>0</v>
      </c>
      <c r="G47" s="32">
        <f>SUM(G48:G55)</f>
        <v>0</v>
      </c>
      <c r="H47" s="32">
        <f t="shared" ref="H47:N47" si="43">SUM(H48:H55)</f>
        <v>0</v>
      </c>
      <c r="I47" s="32">
        <f t="shared" si="43"/>
        <v>0</v>
      </c>
      <c r="J47" s="32">
        <f t="shared" si="43"/>
        <v>0</v>
      </c>
      <c r="K47" s="32">
        <f t="shared" si="43"/>
        <v>0</v>
      </c>
      <c r="L47" s="32">
        <f t="shared" si="43"/>
        <v>0</v>
      </c>
      <c r="M47" s="32">
        <f t="shared" si="43"/>
        <v>0</v>
      </c>
      <c r="N47" s="32">
        <f t="shared" si="43"/>
        <v>0</v>
      </c>
      <c r="O47" s="24"/>
    </row>
    <row r="48" spans="1:15" x14ac:dyDescent="0.2">
      <c r="A48" s="212"/>
      <c r="B48" s="29" t="s">
        <v>113</v>
      </c>
      <c r="C48" s="29"/>
      <c r="D48" s="30">
        <f t="shared" si="40"/>
        <v>0</v>
      </c>
      <c r="E48" s="30">
        <f t="shared" si="41"/>
        <v>0</v>
      </c>
      <c r="F48" s="30">
        <f t="shared" si="42"/>
        <v>0</v>
      </c>
      <c r="G48" s="30"/>
      <c r="H48" s="30"/>
      <c r="I48" s="30"/>
      <c r="J48" s="30"/>
      <c r="K48" s="30"/>
      <c r="L48" s="30"/>
      <c r="M48" s="30"/>
      <c r="N48" s="30"/>
      <c r="O48" s="24"/>
    </row>
    <row r="49" spans="1:15" x14ac:dyDescent="0.2">
      <c r="A49" s="212"/>
      <c r="B49" s="29"/>
      <c r="C49" s="29"/>
      <c r="D49" s="30">
        <f t="shared" si="40"/>
        <v>0</v>
      </c>
      <c r="E49" s="30">
        <f t="shared" si="41"/>
        <v>0</v>
      </c>
      <c r="F49" s="30">
        <f t="shared" si="42"/>
        <v>0</v>
      </c>
      <c r="G49" s="30"/>
      <c r="H49" s="30"/>
      <c r="I49" s="30"/>
      <c r="J49" s="30"/>
      <c r="K49" s="30"/>
      <c r="L49" s="30"/>
      <c r="M49" s="30"/>
      <c r="N49" s="30"/>
      <c r="O49" s="24"/>
    </row>
    <row r="50" spans="1:15" x14ac:dyDescent="0.2">
      <c r="A50" s="212"/>
      <c r="B50" s="29"/>
      <c r="C50" s="29"/>
      <c r="D50" s="30">
        <f t="shared" ref="D50" si="44">E50+F50</f>
        <v>0</v>
      </c>
      <c r="E50" s="30">
        <f t="shared" ref="E50" si="45">G50+I50+K50+M50</f>
        <v>0</v>
      </c>
      <c r="F50" s="30">
        <f t="shared" ref="F50" si="46">H50+J50+L50+N50</f>
        <v>0</v>
      </c>
      <c r="G50" s="30"/>
      <c r="H50" s="30"/>
      <c r="I50" s="30"/>
      <c r="J50" s="30"/>
      <c r="K50" s="30"/>
      <c r="L50" s="30"/>
      <c r="M50" s="30"/>
      <c r="N50" s="30"/>
      <c r="O50" s="24"/>
    </row>
    <row r="51" spans="1:15" x14ac:dyDescent="0.2">
      <c r="A51" s="212"/>
      <c r="B51" s="29"/>
      <c r="C51" s="29"/>
      <c r="D51" s="30">
        <f t="shared" ref="D51:D52" si="47">E51+F51</f>
        <v>0</v>
      </c>
      <c r="E51" s="30">
        <f t="shared" ref="E51:E52" si="48">G51+I51+K51+M51</f>
        <v>0</v>
      </c>
      <c r="F51" s="30">
        <f t="shared" ref="F51:F52" si="49">H51+J51+L51+N51</f>
        <v>0</v>
      </c>
      <c r="G51" s="30"/>
      <c r="H51" s="30"/>
      <c r="I51" s="30"/>
      <c r="J51" s="30"/>
      <c r="K51" s="30"/>
      <c r="L51" s="30"/>
      <c r="M51" s="30"/>
      <c r="N51" s="30"/>
      <c r="O51" s="24"/>
    </row>
    <row r="52" spans="1:15" x14ac:dyDescent="0.2">
      <c r="A52" s="212"/>
      <c r="B52" s="29"/>
      <c r="C52" s="29"/>
      <c r="D52" s="30">
        <f t="shared" si="47"/>
        <v>0</v>
      </c>
      <c r="E52" s="30">
        <f t="shared" si="48"/>
        <v>0</v>
      </c>
      <c r="F52" s="30">
        <f t="shared" si="49"/>
        <v>0</v>
      </c>
      <c r="G52" s="30"/>
      <c r="H52" s="30"/>
      <c r="I52" s="30"/>
      <c r="J52" s="30"/>
      <c r="K52" s="30"/>
      <c r="L52" s="30"/>
      <c r="M52" s="30"/>
      <c r="N52" s="30"/>
      <c r="O52" s="24"/>
    </row>
    <row r="53" spans="1:15" x14ac:dyDescent="0.2">
      <c r="A53" s="212"/>
      <c r="B53" s="29"/>
      <c r="C53" s="29"/>
      <c r="D53" s="30">
        <f t="shared" si="40"/>
        <v>0</v>
      </c>
      <c r="E53" s="30">
        <f t="shared" si="41"/>
        <v>0</v>
      </c>
      <c r="F53" s="30">
        <f t="shared" si="42"/>
        <v>0</v>
      </c>
      <c r="G53" s="30"/>
      <c r="H53" s="30"/>
      <c r="I53" s="30"/>
      <c r="J53" s="30"/>
      <c r="K53" s="30"/>
      <c r="L53" s="30"/>
      <c r="M53" s="30"/>
      <c r="N53" s="30"/>
      <c r="O53" s="24"/>
    </row>
    <row r="54" spans="1:15" x14ac:dyDescent="0.2">
      <c r="A54" s="212"/>
      <c r="B54" s="29"/>
      <c r="C54" s="29"/>
      <c r="D54" s="30">
        <f t="shared" si="40"/>
        <v>0</v>
      </c>
      <c r="E54" s="30">
        <f>G54+I54+K54+M54</f>
        <v>0</v>
      </c>
      <c r="F54" s="30">
        <f t="shared" si="42"/>
        <v>0</v>
      </c>
      <c r="G54" s="30"/>
      <c r="H54" s="30"/>
      <c r="I54" s="30"/>
      <c r="J54" s="30"/>
      <c r="K54" s="30"/>
      <c r="L54" s="30"/>
      <c r="M54" s="30"/>
      <c r="N54" s="30"/>
      <c r="O54" s="24"/>
    </row>
    <row r="55" spans="1:15" x14ac:dyDescent="0.2">
      <c r="A55" s="212"/>
      <c r="B55" s="29"/>
      <c r="C55" s="29"/>
      <c r="D55" s="30">
        <f t="shared" si="40"/>
        <v>0</v>
      </c>
      <c r="E55" s="30">
        <f>G55+I55+K55+M55</f>
        <v>0</v>
      </c>
      <c r="F55" s="30">
        <f t="shared" si="42"/>
        <v>0</v>
      </c>
      <c r="G55" s="30"/>
      <c r="H55" s="30"/>
      <c r="I55" s="30"/>
      <c r="J55" s="30"/>
      <c r="K55" s="30"/>
      <c r="L55" s="30"/>
      <c r="M55" s="30"/>
      <c r="N55" s="30"/>
      <c r="O55" s="24"/>
    </row>
    <row r="56" spans="1:15" x14ac:dyDescent="0.2">
      <c r="A56" s="213">
        <f>List3!A15</f>
        <v>5091</v>
      </c>
      <c r="B56" s="214" t="str">
        <f>List3!B15</f>
        <v>Náklady obnovy stavebních objektů</v>
      </c>
      <c r="C56" s="214"/>
      <c r="D56" s="39">
        <f>E56+F56</f>
        <v>0</v>
      </c>
      <c r="E56" s="39">
        <f>G56+I56+K56+M56</f>
        <v>0</v>
      </c>
      <c r="F56" s="39">
        <f>H56+J56+L56+N56</f>
        <v>0</v>
      </c>
      <c r="G56" s="39">
        <f>G57+G58</f>
        <v>0</v>
      </c>
      <c r="H56" s="39">
        <f t="shared" ref="H56:N56" si="50">H57+H58</f>
        <v>0</v>
      </c>
      <c r="I56" s="39">
        <f t="shared" si="50"/>
        <v>0</v>
      </c>
      <c r="J56" s="39">
        <f t="shared" si="50"/>
        <v>0</v>
      </c>
      <c r="K56" s="39">
        <f t="shared" si="50"/>
        <v>0</v>
      </c>
      <c r="L56" s="39">
        <f t="shared" si="50"/>
        <v>0</v>
      </c>
      <c r="M56" s="39">
        <f t="shared" si="50"/>
        <v>0</v>
      </c>
      <c r="N56" s="39">
        <f t="shared" si="50"/>
        <v>0</v>
      </c>
      <c r="O56" s="24"/>
    </row>
    <row r="57" spans="1:15" x14ac:dyDescent="0.2">
      <c r="A57" s="213"/>
      <c r="B57" s="43" t="s">
        <v>113</v>
      </c>
      <c r="C57" s="43"/>
      <c r="D57" s="41">
        <f t="shared" ref="D57:D67" si="51">E57+F57</f>
        <v>0</v>
      </c>
      <c r="E57" s="41">
        <f t="shared" ref="E57:E65" si="52">G57+I57+K57+M57</f>
        <v>0</v>
      </c>
      <c r="F57" s="41">
        <f t="shared" ref="F57:F67" si="53">H57+J57+L57+N57</f>
        <v>0</v>
      </c>
      <c r="G57" s="44"/>
      <c r="H57" s="44"/>
      <c r="I57" s="44"/>
      <c r="J57" s="44"/>
      <c r="K57" s="44"/>
      <c r="L57" s="44"/>
      <c r="M57" s="44"/>
      <c r="N57" s="44"/>
      <c r="O57" s="24"/>
    </row>
    <row r="58" spans="1:15" x14ac:dyDescent="0.2">
      <c r="A58" s="213"/>
      <c r="B58" s="43"/>
      <c r="C58" s="43"/>
      <c r="D58" s="41">
        <f t="shared" si="51"/>
        <v>0</v>
      </c>
      <c r="E58" s="41">
        <f t="shared" si="52"/>
        <v>0</v>
      </c>
      <c r="F58" s="41">
        <f t="shared" si="53"/>
        <v>0</v>
      </c>
      <c r="G58" s="44"/>
      <c r="H58" s="44"/>
      <c r="I58" s="44"/>
      <c r="J58" s="44"/>
      <c r="K58" s="44"/>
      <c r="L58" s="44"/>
      <c r="M58" s="44"/>
      <c r="N58" s="44"/>
      <c r="O58" s="24"/>
    </row>
    <row r="59" spans="1:15" x14ac:dyDescent="0.2">
      <c r="A59" s="212">
        <f>List3!A16</f>
        <v>6091</v>
      </c>
      <c r="B59" s="29" t="str">
        <f>List3!B16</f>
        <v>Náklady obnovy stavebních objektů</v>
      </c>
      <c r="C59" s="22"/>
      <c r="D59" s="32">
        <f t="shared" si="51"/>
        <v>0</v>
      </c>
      <c r="E59" s="32">
        <f t="shared" si="52"/>
        <v>0</v>
      </c>
      <c r="F59" s="32">
        <f t="shared" si="53"/>
        <v>0</v>
      </c>
      <c r="G59" s="32">
        <f>SUM(G60:G67)</f>
        <v>0</v>
      </c>
      <c r="H59" s="32">
        <f t="shared" ref="H59" si="54">SUM(H60:H67)</f>
        <v>0</v>
      </c>
      <c r="I59" s="32">
        <f t="shared" ref="I59" si="55">SUM(I60:I67)</f>
        <v>0</v>
      </c>
      <c r="J59" s="32">
        <f t="shared" ref="J59" si="56">SUM(J60:J67)</f>
        <v>0</v>
      </c>
      <c r="K59" s="32">
        <f t="shared" ref="K59" si="57">SUM(K60:K67)</f>
        <v>0</v>
      </c>
      <c r="L59" s="32">
        <f t="shared" ref="L59" si="58">SUM(L60:L67)</f>
        <v>0</v>
      </c>
      <c r="M59" s="32">
        <f t="shared" ref="M59" si="59">SUM(M60:M67)</f>
        <v>0</v>
      </c>
      <c r="N59" s="32">
        <f t="shared" ref="N59" si="60">SUM(N60:N67)</f>
        <v>0</v>
      </c>
      <c r="O59" s="24"/>
    </row>
    <row r="60" spans="1:15" x14ac:dyDescent="0.2">
      <c r="A60" s="212"/>
      <c r="B60" s="29" t="s">
        <v>113</v>
      </c>
      <c r="C60" s="29"/>
      <c r="D60" s="30">
        <f t="shared" si="51"/>
        <v>0</v>
      </c>
      <c r="E60" s="30">
        <f t="shared" si="52"/>
        <v>0</v>
      </c>
      <c r="F60" s="30">
        <f t="shared" si="53"/>
        <v>0</v>
      </c>
      <c r="G60" s="30"/>
      <c r="H60" s="30"/>
      <c r="I60" s="30"/>
      <c r="J60" s="30"/>
      <c r="K60" s="30"/>
      <c r="L60" s="30"/>
      <c r="M60" s="30"/>
      <c r="N60" s="30"/>
      <c r="O60" s="24"/>
    </row>
    <row r="61" spans="1:15" x14ac:dyDescent="0.2">
      <c r="A61" s="212"/>
      <c r="B61" s="29"/>
      <c r="C61" s="29"/>
      <c r="D61" s="30">
        <f t="shared" si="51"/>
        <v>0</v>
      </c>
      <c r="E61" s="30">
        <f t="shared" si="52"/>
        <v>0</v>
      </c>
      <c r="F61" s="30">
        <f t="shared" si="53"/>
        <v>0</v>
      </c>
      <c r="G61" s="31"/>
      <c r="H61" s="30"/>
      <c r="I61" s="30"/>
      <c r="J61" s="30"/>
      <c r="K61" s="30"/>
      <c r="L61" s="30"/>
      <c r="M61" s="30"/>
      <c r="N61" s="30"/>
      <c r="O61" s="24"/>
    </row>
    <row r="62" spans="1:15" x14ac:dyDescent="0.2">
      <c r="A62" s="212"/>
      <c r="B62" s="29"/>
      <c r="C62" s="29"/>
      <c r="D62" s="30">
        <f t="shared" si="51"/>
        <v>0</v>
      </c>
      <c r="E62" s="30">
        <f t="shared" si="52"/>
        <v>0</v>
      </c>
      <c r="F62" s="30">
        <f t="shared" si="53"/>
        <v>0</v>
      </c>
      <c r="G62" s="30"/>
      <c r="H62" s="30"/>
      <c r="I62" s="30"/>
      <c r="J62" s="30"/>
      <c r="K62" s="30"/>
      <c r="L62" s="30"/>
      <c r="M62" s="30"/>
      <c r="N62" s="30"/>
      <c r="O62" s="24"/>
    </row>
    <row r="63" spans="1:15" x14ac:dyDescent="0.2">
      <c r="A63" s="212"/>
      <c r="B63" s="29"/>
      <c r="C63" s="29"/>
      <c r="D63" s="30">
        <f t="shared" si="51"/>
        <v>0</v>
      </c>
      <c r="E63" s="30">
        <f t="shared" si="52"/>
        <v>0</v>
      </c>
      <c r="F63" s="30">
        <f t="shared" si="53"/>
        <v>0</v>
      </c>
      <c r="G63" s="30"/>
      <c r="H63" s="30"/>
      <c r="I63" s="30"/>
      <c r="J63" s="30"/>
      <c r="K63" s="30"/>
      <c r="L63" s="30"/>
      <c r="M63" s="30"/>
      <c r="N63" s="30"/>
      <c r="O63" s="24"/>
    </row>
    <row r="64" spans="1:15" x14ac:dyDescent="0.2">
      <c r="A64" s="212"/>
      <c r="B64" s="29"/>
      <c r="C64" s="29"/>
      <c r="D64" s="30">
        <f t="shared" si="51"/>
        <v>0</v>
      </c>
      <c r="E64" s="30">
        <f t="shared" si="52"/>
        <v>0</v>
      </c>
      <c r="F64" s="30">
        <f t="shared" si="53"/>
        <v>0</v>
      </c>
      <c r="G64" s="30"/>
      <c r="H64" s="30"/>
      <c r="I64" s="30"/>
      <c r="J64" s="30"/>
      <c r="K64" s="30"/>
      <c r="L64" s="30"/>
      <c r="M64" s="30"/>
      <c r="N64" s="30"/>
      <c r="O64" s="24"/>
    </row>
    <row r="65" spans="1:15" x14ac:dyDescent="0.2">
      <c r="A65" s="212"/>
      <c r="B65" s="29"/>
      <c r="C65" s="29"/>
      <c r="D65" s="30">
        <f t="shared" si="51"/>
        <v>0</v>
      </c>
      <c r="E65" s="30">
        <f t="shared" si="52"/>
        <v>0</v>
      </c>
      <c r="F65" s="30">
        <f t="shared" si="53"/>
        <v>0</v>
      </c>
      <c r="G65" s="30"/>
      <c r="H65" s="30"/>
      <c r="I65" s="30"/>
      <c r="J65" s="30"/>
      <c r="K65" s="30"/>
      <c r="L65" s="30"/>
      <c r="M65" s="30"/>
      <c r="N65" s="30"/>
      <c r="O65" s="24"/>
    </row>
    <row r="66" spans="1:15" x14ac:dyDescent="0.2">
      <c r="A66" s="212"/>
      <c r="B66" s="29"/>
      <c r="C66" s="29"/>
      <c r="D66" s="30">
        <f t="shared" si="51"/>
        <v>0</v>
      </c>
      <c r="E66" s="30">
        <f>G66+I66+K66+M66</f>
        <v>0</v>
      </c>
      <c r="F66" s="30">
        <f t="shared" si="53"/>
        <v>0</v>
      </c>
      <c r="G66" s="30"/>
      <c r="H66" s="30"/>
      <c r="I66" s="30"/>
      <c r="J66" s="30"/>
      <c r="K66" s="30"/>
      <c r="L66" s="30"/>
      <c r="M66" s="30"/>
      <c r="N66" s="30"/>
      <c r="O66" s="24"/>
    </row>
    <row r="67" spans="1:15" x14ac:dyDescent="0.2">
      <c r="A67" s="212"/>
      <c r="B67" s="29"/>
      <c r="C67" s="29"/>
      <c r="D67" s="30">
        <f t="shared" si="51"/>
        <v>0</v>
      </c>
      <c r="E67" s="30">
        <f>G67+I67+K67+M67</f>
        <v>0</v>
      </c>
      <c r="F67" s="30">
        <f t="shared" si="53"/>
        <v>0</v>
      </c>
      <c r="G67" s="30"/>
      <c r="H67" s="30"/>
      <c r="I67" s="30"/>
      <c r="J67" s="30"/>
      <c r="K67" s="30"/>
      <c r="L67" s="30"/>
      <c r="M67" s="30"/>
      <c r="N67" s="30"/>
      <c r="O67" s="24"/>
    </row>
    <row r="68" spans="1:15" x14ac:dyDescent="0.2">
      <c r="A68" s="213">
        <f>List3!A18</f>
        <v>5110</v>
      </c>
      <c r="B68" s="214" t="str">
        <f>List3!B18</f>
        <v>Náklady pořízení dopravních prostředků</v>
      </c>
      <c r="C68" s="214"/>
      <c r="D68" s="39">
        <f>E68+F68</f>
        <v>0</v>
      </c>
      <c r="E68" s="39">
        <f>G68+I68+K68+M68</f>
        <v>0</v>
      </c>
      <c r="F68" s="39">
        <f>H68+J68+L68+N68</f>
        <v>0</v>
      </c>
      <c r="G68" s="39">
        <f>G69+G70</f>
        <v>0</v>
      </c>
      <c r="H68" s="39">
        <f t="shared" ref="H68:N68" si="61">H69+H70</f>
        <v>0</v>
      </c>
      <c r="I68" s="39">
        <f t="shared" si="61"/>
        <v>0</v>
      </c>
      <c r="J68" s="39">
        <f t="shared" si="61"/>
        <v>0</v>
      </c>
      <c r="K68" s="39">
        <f t="shared" si="61"/>
        <v>0</v>
      </c>
      <c r="L68" s="39">
        <f t="shared" si="61"/>
        <v>0</v>
      </c>
      <c r="M68" s="39">
        <f t="shared" si="61"/>
        <v>0</v>
      </c>
      <c r="N68" s="39">
        <f t="shared" si="61"/>
        <v>0</v>
      </c>
      <c r="O68" s="24"/>
    </row>
    <row r="69" spans="1:15" x14ac:dyDescent="0.2">
      <c r="A69" s="213"/>
      <c r="B69" s="40" t="s">
        <v>113</v>
      </c>
      <c r="C69" s="40"/>
      <c r="D69" s="41">
        <f t="shared" ref="D69:D75" si="62">E69+F69</f>
        <v>0</v>
      </c>
      <c r="E69" s="41">
        <f t="shared" ref="E69:E74" si="63">G69+I69+K69+M69</f>
        <v>0</v>
      </c>
      <c r="F69" s="41">
        <f t="shared" ref="F69:F75" si="64">H69+J69+L69+N69</f>
        <v>0</v>
      </c>
      <c r="G69" s="41"/>
      <c r="H69" s="41"/>
      <c r="I69" s="41"/>
      <c r="J69" s="41"/>
      <c r="K69" s="41"/>
      <c r="L69" s="41"/>
      <c r="M69" s="41"/>
      <c r="N69" s="41"/>
      <c r="O69" s="24"/>
    </row>
    <row r="70" spans="1:15" x14ac:dyDescent="0.2">
      <c r="A70" s="213"/>
      <c r="B70" s="40"/>
      <c r="C70" s="40"/>
      <c r="D70" s="41">
        <f t="shared" si="62"/>
        <v>0</v>
      </c>
      <c r="E70" s="41">
        <f t="shared" si="63"/>
        <v>0</v>
      </c>
      <c r="F70" s="41">
        <f t="shared" si="64"/>
        <v>0</v>
      </c>
      <c r="G70" s="41"/>
      <c r="H70" s="41"/>
      <c r="I70" s="41"/>
      <c r="J70" s="41"/>
      <c r="K70" s="41"/>
      <c r="L70" s="41"/>
      <c r="M70" s="41"/>
      <c r="N70" s="41"/>
      <c r="O70" s="24"/>
    </row>
    <row r="71" spans="1:15" x14ac:dyDescent="0.2">
      <c r="A71" s="212">
        <f>List3!A19</f>
        <v>6110</v>
      </c>
      <c r="B71" s="215" t="str">
        <f>List3!B19</f>
        <v>Náklady pořízení dopravních prostředků</v>
      </c>
      <c r="C71" s="215"/>
      <c r="D71" s="32">
        <f t="shared" si="62"/>
        <v>0</v>
      </c>
      <c r="E71" s="32">
        <f t="shared" si="63"/>
        <v>0</v>
      </c>
      <c r="F71" s="32">
        <f t="shared" si="64"/>
        <v>0</v>
      </c>
      <c r="G71" s="32">
        <f>SUM(G72:G75)</f>
        <v>0</v>
      </c>
      <c r="H71" s="32">
        <f t="shared" ref="H71" si="65">SUM(H72:H75)</f>
        <v>0</v>
      </c>
      <c r="I71" s="32">
        <f t="shared" ref="I71" si="66">SUM(I72:I75)</f>
        <v>0</v>
      </c>
      <c r="J71" s="32">
        <f t="shared" ref="J71" si="67">SUM(J72:J75)</f>
        <v>0</v>
      </c>
      <c r="K71" s="32">
        <f t="shared" ref="K71" si="68">SUM(K72:K75)</f>
        <v>0</v>
      </c>
      <c r="L71" s="32">
        <f t="shared" ref="L71" si="69">SUM(L72:L75)</f>
        <v>0</v>
      </c>
      <c r="M71" s="32">
        <f t="shared" ref="M71" si="70">SUM(M72:M75)</f>
        <v>0</v>
      </c>
      <c r="N71" s="32">
        <f t="shared" ref="N71" si="71">SUM(N72:N75)</f>
        <v>0</v>
      </c>
      <c r="O71" s="24"/>
    </row>
    <row r="72" spans="1:15" x14ac:dyDescent="0.2">
      <c r="A72" s="212"/>
      <c r="B72" s="29" t="s">
        <v>113</v>
      </c>
      <c r="C72" s="29"/>
      <c r="D72" s="30">
        <f t="shared" si="62"/>
        <v>0</v>
      </c>
      <c r="E72" s="30">
        <f t="shared" si="63"/>
        <v>0</v>
      </c>
      <c r="F72" s="30">
        <f t="shared" si="64"/>
        <v>0</v>
      </c>
      <c r="G72" s="30"/>
      <c r="H72" s="30"/>
      <c r="I72" s="30"/>
      <c r="J72" s="30"/>
      <c r="K72" s="30"/>
      <c r="L72" s="30"/>
      <c r="M72" s="30"/>
      <c r="N72" s="30"/>
      <c r="O72" s="24"/>
    </row>
    <row r="73" spans="1:15" x14ac:dyDescent="0.2">
      <c r="A73" s="212"/>
      <c r="B73" s="29"/>
      <c r="C73" s="29"/>
      <c r="D73" s="30">
        <f t="shared" si="62"/>
        <v>0</v>
      </c>
      <c r="E73" s="30">
        <f t="shared" si="63"/>
        <v>0</v>
      </c>
      <c r="F73" s="30">
        <f t="shared" si="64"/>
        <v>0</v>
      </c>
      <c r="G73" s="30"/>
      <c r="H73" s="30"/>
      <c r="I73" s="30"/>
      <c r="J73" s="30"/>
      <c r="K73" s="30"/>
      <c r="L73" s="30"/>
      <c r="M73" s="30"/>
      <c r="N73" s="30"/>
      <c r="O73" s="24"/>
    </row>
    <row r="74" spans="1:15" x14ac:dyDescent="0.2">
      <c r="A74" s="212"/>
      <c r="B74" s="29"/>
      <c r="C74" s="29"/>
      <c r="D74" s="30">
        <f t="shared" si="62"/>
        <v>0</v>
      </c>
      <c r="E74" s="30">
        <f t="shared" si="63"/>
        <v>0</v>
      </c>
      <c r="F74" s="30">
        <f t="shared" si="64"/>
        <v>0</v>
      </c>
      <c r="G74" s="30"/>
      <c r="H74" s="30"/>
      <c r="I74" s="30"/>
      <c r="J74" s="30"/>
      <c r="K74" s="30"/>
      <c r="L74" s="30"/>
      <c r="M74" s="30"/>
      <c r="N74" s="30"/>
      <c r="O74" s="24"/>
    </row>
    <row r="75" spans="1:15" x14ac:dyDescent="0.2">
      <c r="A75" s="212"/>
      <c r="B75" s="29"/>
      <c r="C75" s="29"/>
      <c r="D75" s="30">
        <f t="shared" si="62"/>
        <v>0</v>
      </c>
      <c r="E75" s="30">
        <f>G75+I75+K75+M75</f>
        <v>0</v>
      </c>
      <c r="F75" s="30">
        <f t="shared" si="64"/>
        <v>0</v>
      </c>
      <c r="G75" s="30"/>
      <c r="H75" s="30"/>
      <c r="I75" s="30"/>
      <c r="J75" s="30"/>
      <c r="K75" s="30"/>
      <c r="L75" s="30"/>
      <c r="M75" s="30"/>
      <c r="N75" s="30"/>
      <c r="O75" s="24"/>
    </row>
    <row r="76" spans="1:15" x14ac:dyDescent="0.2">
      <c r="A76" s="213">
        <f>List3!A20</f>
        <v>5112</v>
      </c>
      <c r="B76" s="214" t="str">
        <f>List3!B20</f>
        <v>Náklady pořízení strojů, zařízení ICT</v>
      </c>
      <c r="C76" s="214"/>
      <c r="D76" s="39">
        <f>E76+F76</f>
        <v>0</v>
      </c>
      <c r="E76" s="39">
        <f>G76+I76+K76+M76</f>
        <v>0</v>
      </c>
      <c r="F76" s="39">
        <f>H76+J76+L76+N76</f>
        <v>0</v>
      </c>
      <c r="G76" s="39">
        <f>SUM(G77:G80)</f>
        <v>0</v>
      </c>
      <c r="H76" s="39">
        <f t="shared" ref="H76:N76" si="72">SUM(H77:H80)</f>
        <v>0</v>
      </c>
      <c r="I76" s="39">
        <f t="shared" si="72"/>
        <v>0</v>
      </c>
      <c r="J76" s="39">
        <f t="shared" si="72"/>
        <v>0</v>
      </c>
      <c r="K76" s="39">
        <f t="shared" si="72"/>
        <v>0</v>
      </c>
      <c r="L76" s="39">
        <f t="shared" si="72"/>
        <v>0</v>
      </c>
      <c r="M76" s="39">
        <f t="shared" si="72"/>
        <v>0</v>
      </c>
      <c r="N76" s="39">
        <f t="shared" si="72"/>
        <v>0</v>
      </c>
      <c r="O76" s="24"/>
    </row>
    <row r="77" spans="1:15" x14ac:dyDescent="0.2">
      <c r="A77" s="213"/>
      <c r="B77" s="43" t="s">
        <v>113</v>
      </c>
      <c r="C77" s="43"/>
      <c r="D77" s="41">
        <f t="shared" ref="D77:D85" si="73">E77+F77</f>
        <v>0</v>
      </c>
      <c r="E77" s="41">
        <f t="shared" ref="E77:E84" si="74">G77+I77+K77+M77</f>
        <v>0</v>
      </c>
      <c r="F77" s="41">
        <f t="shared" ref="F77:F85" si="75">H77+J77+L77+N77</f>
        <v>0</v>
      </c>
      <c r="G77" s="44"/>
      <c r="H77" s="44"/>
      <c r="I77" s="44"/>
      <c r="J77" s="44"/>
      <c r="K77" s="44"/>
      <c r="L77" s="44"/>
      <c r="M77" s="44"/>
      <c r="N77" s="44"/>
      <c r="O77" s="24"/>
    </row>
    <row r="78" spans="1:15" x14ac:dyDescent="0.2">
      <c r="A78" s="213"/>
      <c r="B78" s="43"/>
      <c r="C78" s="43"/>
      <c r="D78" s="41">
        <f t="shared" ref="D78:D79" si="76">E78+F78</f>
        <v>0</v>
      </c>
      <c r="E78" s="41">
        <f t="shared" ref="E78:E79" si="77">G78+I78+K78+M78</f>
        <v>0</v>
      </c>
      <c r="F78" s="41">
        <f t="shared" ref="F78:F79" si="78">H78+J78+L78+N78</f>
        <v>0</v>
      </c>
      <c r="G78" s="44"/>
      <c r="H78" s="44"/>
      <c r="I78" s="44"/>
      <c r="J78" s="44"/>
      <c r="K78" s="44"/>
      <c r="L78" s="44"/>
      <c r="M78" s="44"/>
      <c r="N78" s="44"/>
      <c r="O78" s="24"/>
    </row>
    <row r="79" spans="1:15" x14ac:dyDescent="0.2">
      <c r="A79" s="213"/>
      <c r="B79" s="43"/>
      <c r="C79" s="43"/>
      <c r="D79" s="41">
        <f t="shared" si="76"/>
        <v>0</v>
      </c>
      <c r="E79" s="41">
        <f t="shared" si="77"/>
        <v>0</v>
      </c>
      <c r="F79" s="41">
        <f t="shared" si="78"/>
        <v>0</v>
      </c>
      <c r="G79" s="44"/>
      <c r="H79" s="44"/>
      <c r="I79" s="44"/>
      <c r="J79" s="44"/>
      <c r="K79" s="44"/>
      <c r="L79" s="44"/>
      <c r="M79" s="44"/>
      <c r="N79" s="44"/>
      <c r="O79" s="24"/>
    </row>
    <row r="80" spans="1:15" x14ac:dyDescent="0.2">
      <c r="A80" s="213"/>
      <c r="B80" s="43"/>
      <c r="C80" s="43"/>
      <c r="D80" s="41">
        <f t="shared" si="73"/>
        <v>0</v>
      </c>
      <c r="E80" s="41">
        <f t="shared" si="74"/>
        <v>0</v>
      </c>
      <c r="F80" s="41">
        <f t="shared" si="75"/>
        <v>0</v>
      </c>
      <c r="G80" s="44"/>
      <c r="H80" s="44"/>
      <c r="I80" s="44"/>
      <c r="J80" s="44"/>
      <c r="K80" s="44"/>
      <c r="L80" s="44"/>
      <c r="M80" s="44"/>
      <c r="N80" s="44"/>
      <c r="O80" s="24"/>
    </row>
    <row r="81" spans="1:15" x14ac:dyDescent="0.2">
      <c r="A81" s="212">
        <f>List3!A21</f>
        <v>6112</v>
      </c>
      <c r="B81" s="215" t="str">
        <f>List3!B21</f>
        <v>Náklady pořízení strojů, zařízení ICT</v>
      </c>
      <c r="C81" s="215"/>
      <c r="D81" s="32">
        <f t="shared" si="73"/>
        <v>0</v>
      </c>
      <c r="E81" s="32">
        <f t="shared" si="74"/>
        <v>0</v>
      </c>
      <c r="F81" s="32">
        <f t="shared" si="75"/>
        <v>0</v>
      </c>
      <c r="G81" s="32">
        <f>SUM(G82:G85)</f>
        <v>0</v>
      </c>
      <c r="H81" s="32">
        <f t="shared" ref="H81" si="79">SUM(H82:H85)</f>
        <v>0</v>
      </c>
      <c r="I81" s="32">
        <f t="shared" ref="I81" si="80">SUM(I82:I85)</f>
        <v>0</v>
      </c>
      <c r="J81" s="32">
        <f t="shared" ref="J81" si="81">SUM(J82:J85)</f>
        <v>0</v>
      </c>
      <c r="K81" s="32">
        <f t="shared" ref="K81" si="82">SUM(K82:K85)</f>
        <v>0</v>
      </c>
      <c r="L81" s="32">
        <f t="shared" ref="L81" si="83">SUM(L82:L85)</f>
        <v>0</v>
      </c>
      <c r="M81" s="32">
        <f t="shared" ref="M81" si="84">SUM(M82:M85)</f>
        <v>0</v>
      </c>
      <c r="N81" s="32">
        <f t="shared" ref="N81" si="85">SUM(N82:N85)</f>
        <v>0</v>
      </c>
      <c r="O81" s="24"/>
    </row>
    <row r="82" spans="1:15" x14ac:dyDescent="0.2">
      <c r="A82" s="212"/>
      <c r="B82" s="22" t="s">
        <v>113</v>
      </c>
      <c r="C82" s="22"/>
      <c r="D82" s="30">
        <f t="shared" si="73"/>
        <v>0</v>
      </c>
      <c r="E82" s="30">
        <f t="shared" si="74"/>
        <v>0</v>
      </c>
      <c r="F82" s="30">
        <f t="shared" si="75"/>
        <v>0</v>
      </c>
      <c r="G82" s="25"/>
      <c r="H82" s="25"/>
      <c r="I82" s="25"/>
      <c r="J82" s="25"/>
      <c r="K82" s="25"/>
      <c r="L82" s="25"/>
      <c r="M82" s="25"/>
      <c r="N82" s="25"/>
      <c r="O82" s="24"/>
    </row>
    <row r="83" spans="1:15" x14ac:dyDescent="0.2">
      <c r="A83" s="212"/>
      <c r="B83" s="22"/>
      <c r="C83" s="22"/>
      <c r="D83" s="30">
        <f t="shared" si="73"/>
        <v>0</v>
      </c>
      <c r="E83" s="30">
        <f t="shared" si="74"/>
        <v>0</v>
      </c>
      <c r="F83" s="30">
        <f t="shared" si="75"/>
        <v>0</v>
      </c>
      <c r="G83" s="25"/>
      <c r="H83" s="25"/>
      <c r="I83" s="25"/>
      <c r="J83" s="25"/>
      <c r="K83" s="25"/>
      <c r="L83" s="25"/>
      <c r="M83" s="25"/>
      <c r="N83" s="25"/>
      <c r="O83" s="24"/>
    </row>
    <row r="84" spans="1:15" x14ac:dyDescent="0.2">
      <c r="A84" s="212"/>
      <c r="B84" s="22"/>
      <c r="C84" s="22"/>
      <c r="D84" s="30">
        <f t="shared" si="73"/>
        <v>0</v>
      </c>
      <c r="E84" s="30">
        <f t="shared" si="74"/>
        <v>0</v>
      </c>
      <c r="F84" s="30">
        <f t="shared" si="75"/>
        <v>0</v>
      </c>
      <c r="G84" s="25"/>
      <c r="H84" s="25"/>
      <c r="I84" s="25"/>
      <c r="J84" s="25"/>
      <c r="K84" s="25"/>
      <c r="L84" s="25"/>
      <c r="M84" s="25"/>
      <c r="N84" s="25"/>
      <c r="O84" s="24"/>
    </row>
    <row r="85" spans="1:15" x14ac:dyDescent="0.2">
      <c r="A85" s="212"/>
      <c r="B85" s="22"/>
      <c r="C85" s="22"/>
      <c r="D85" s="30">
        <f t="shared" si="73"/>
        <v>0</v>
      </c>
      <c r="E85" s="30">
        <f>G85+I85+K85+M85</f>
        <v>0</v>
      </c>
      <c r="F85" s="30">
        <f t="shared" si="75"/>
        <v>0</v>
      </c>
      <c r="G85" s="25"/>
      <c r="H85" s="25"/>
      <c r="I85" s="25"/>
      <c r="J85" s="25"/>
      <c r="K85" s="25"/>
      <c r="L85" s="25"/>
      <c r="M85" s="25"/>
      <c r="N85" s="25"/>
      <c r="O85" s="24"/>
    </row>
    <row r="86" spans="1:15" x14ac:dyDescent="0.2">
      <c r="A86" s="218">
        <f>List3!A22</f>
        <v>5114</v>
      </c>
      <c r="B86" s="214" t="str">
        <f>List3!B22</f>
        <v>Náklady pořízení strojů, zařízení jiných než ICT</v>
      </c>
      <c r="C86" s="214"/>
      <c r="D86" s="39">
        <f>E86+F86</f>
        <v>0</v>
      </c>
      <c r="E86" s="39">
        <f>G86+I86+K86+M86</f>
        <v>0</v>
      </c>
      <c r="F86" s="39">
        <f>H86+J86+L86+N86</f>
        <v>0</v>
      </c>
      <c r="G86" s="39">
        <f>SUM(G87:G91)</f>
        <v>0</v>
      </c>
      <c r="H86" s="39">
        <f t="shared" ref="H86:N86" si="86">SUM(H87:H91)</f>
        <v>0</v>
      </c>
      <c r="I86" s="39">
        <f t="shared" si="86"/>
        <v>0</v>
      </c>
      <c r="J86" s="39">
        <f t="shared" si="86"/>
        <v>0</v>
      </c>
      <c r="K86" s="39">
        <f t="shared" si="86"/>
        <v>0</v>
      </c>
      <c r="L86" s="39">
        <f t="shared" si="86"/>
        <v>0</v>
      </c>
      <c r="M86" s="39">
        <f t="shared" si="86"/>
        <v>0</v>
      </c>
      <c r="N86" s="39">
        <f t="shared" si="86"/>
        <v>0</v>
      </c>
      <c r="O86" s="24"/>
    </row>
    <row r="87" spans="1:15" x14ac:dyDescent="0.2">
      <c r="A87" s="219"/>
      <c r="B87" s="43" t="s">
        <v>113</v>
      </c>
      <c r="C87" s="43"/>
      <c r="D87" s="41">
        <f t="shared" ref="D87:D90" si="87">E87+F87</f>
        <v>0</v>
      </c>
      <c r="E87" s="41">
        <f t="shared" ref="E87:E90" si="88">G87+I87+K87+M87</f>
        <v>0</v>
      </c>
      <c r="F87" s="41">
        <f t="shared" ref="F87:F90" si="89">H87+J87+L87+N87</f>
        <v>0</v>
      </c>
      <c r="G87" s="44"/>
      <c r="H87" s="44"/>
      <c r="I87" s="44"/>
      <c r="J87" s="44"/>
      <c r="K87" s="44"/>
      <c r="L87" s="44"/>
      <c r="M87" s="44"/>
      <c r="N87" s="44"/>
      <c r="O87" s="24"/>
    </row>
    <row r="88" spans="1:15" x14ac:dyDescent="0.2">
      <c r="A88" s="219"/>
      <c r="B88" s="43"/>
      <c r="C88" s="43"/>
      <c r="D88" s="41">
        <f t="shared" si="87"/>
        <v>0</v>
      </c>
      <c r="E88" s="41">
        <f t="shared" si="88"/>
        <v>0</v>
      </c>
      <c r="F88" s="41">
        <f t="shared" si="89"/>
        <v>0</v>
      </c>
      <c r="G88" s="44"/>
      <c r="H88" s="44"/>
      <c r="I88" s="44"/>
      <c r="J88" s="44"/>
      <c r="K88" s="44"/>
      <c r="L88" s="44"/>
      <c r="M88" s="44"/>
      <c r="N88" s="44"/>
    </row>
    <row r="89" spans="1:15" x14ac:dyDescent="0.2">
      <c r="A89" s="219"/>
      <c r="B89" s="43"/>
      <c r="C89" s="43"/>
      <c r="D89" s="41">
        <f t="shared" si="87"/>
        <v>0</v>
      </c>
      <c r="E89" s="41">
        <f t="shared" si="88"/>
        <v>0</v>
      </c>
      <c r="F89" s="41">
        <f t="shared" si="89"/>
        <v>0</v>
      </c>
      <c r="G89" s="44"/>
      <c r="H89" s="44"/>
      <c r="I89" s="44"/>
      <c r="J89" s="44"/>
      <c r="K89" s="44"/>
      <c r="L89" s="44"/>
      <c r="M89" s="44"/>
      <c r="N89" s="44"/>
    </row>
    <row r="90" spans="1:15" x14ac:dyDescent="0.2">
      <c r="A90" s="219"/>
      <c r="B90" s="43"/>
      <c r="C90" s="43"/>
      <c r="D90" s="41">
        <f t="shared" si="87"/>
        <v>0</v>
      </c>
      <c r="E90" s="41">
        <f t="shared" si="88"/>
        <v>0</v>
      </c>
      <c r="F90" s="41">
        <f t="shared" si="89"/>
        <v>0</v>
      </c>
      <c r="G90" s="44"/>
      <c r="H90" s="44"/>
      <c r="I90" s="44"/>
      <c r="J90" s="44"/>
      <c r="K90" s="44"/>
      <c r="L90" s="44"/>
      <c r="M90" s="44"/>
      <c r="N90" s="44"/>
    </row>
    <row r="91" spans="1:15" x14ac:dyDescent="0.2">
      <c r="A91" s="220"/>
      <c r="B91" s="43"/>
      <c r="C91" s="43"/>
      <c r="D91" s="41">
        <f t="shared" ref="D91:D100" si="90">E91+F91</f>
        <v>0</v>
      </c>
      <c r="E91" s="41">
        <f t="shared" ref="E91:E98" si="91">G91+I91+K91+M91</f>
        <v>0</v>
      </c>
      <c r="F91" s="41">
        <f t="shared" ref="F91:F100" si="92">H91+J91+L91+N91</f>
        <v>0</v>
      </c>
      <c r="G91" s="45"/>
      <c r="H91" s="45"/>
      <c r="I91" s="45"/>
      <c r="J91" s="45"/>
      <c r="K91" s="45"/>
      <c r="L91" s="45"/>
      <c r="M91" s="45"/>
      <c r="N91" s="45"/>
    </row>
    <row r="92" spans="1:15" x14ac:dyDescent="0.2">
      <c r="A92" s="212">
        <f>List3!A23</f>
        <v>6114</v>
      </c>
      <c r="B92" s="29" t="str">
        <f>List3!B23</f>
        <v>Náklady pořízení strojů, zařízení jiných než ICT</v>
      </c>
      <c r="C92" s="22"/>
      <c r="D92" s="32">
        <f t="shared" si="90"/>
        <v>0</v>
      </c>
      <c r="E92" s="32">
        <f t="shared" si="91"/>
        <v>0</v>
      </c>
      <c r="F92" s="32">
        <f t="shared" si="92"/>
        <v>0</v>
      </c>
      <c r="G92" s="32">
        <f>SUM(G93:G100)</f>
        <v>0</v>
      </c>
      <c r="H92" s="32">
        <f t="shared" ref="H92" si="93">SUM(H93:H100)</f>
        <v>0</v>
      </c>
      <c r="I92" s="32">
        <f t="shared" ref="I92" si="94">SUM(I93:I100)</f>
        <v>0</v>
      </c>
      <c r="J92" s="32">
        <f t="shared" ref="J92" si="95">SUM(J93:J100)</f>
        <v>0</v>
      </c>
      <c r="K92" s="32">
        <f t="shared" ref="K92" si="96">SUM(K93:K100)</f>
        <v>0</v>
      </c>
      <c r="L92" s="32">
        <f t="shared" ref="L92" si="97">SUM(L93:L100)</f>
        <v>0</v>
      </c>
      <c r="M92" s="32">
        <f t="shared" ref="M92" si="98">SUM(M93:M100)</f>
        <v>0</v>
      </c>
      <c r="N92" s="32">
        <f t="shared" ref="N92" si="99">SUM(N93:N100)</f>
        <v>0</v>
      </c>
    </row>
    <row r="93" spans="1:15" x14ac:dyDescent="0.2">
      <c r="A93" s="212" t="str">
        <f>List3!A29</f>
        <v>013D31300</v>
      </c>
      <c r="B93" s="22" t="s">
        <v>113</v>
      </c>
      <c r="C93" s="22"/>
      <c r="D93" s="30">
        <f t="shared" si="90"/>
        <v>0</v>
      </c>
      <c r="E93" s="30">
        <f t="shared" si="91"/>
        <v>0</v>
      </c>
      <c r="F93" s="30">
        <f t="shared" si="92"/>
        <v>0</v>
      </c>
      <c r="G93" s="25"/>
      <c r="H93" s="25"/>
      <c r="I93" s="25"/>
      <c r="J93" s="25"/>
      <c r="K93" s="25"/>
      <c r="L93" s="25"/>
      <c r="M93" s="25"/>
      <c r="N93" s="25"/>
    </row>
    <row r="94" spans="1:15" x14ac:dyDescent="0.2">
      <c r="A94" s="212">
        <f>List3!A30</f>
        <v>0</v>
      </c>
      <c r="B94" s="22"/>
      <c r="C94" s="22"/>
      <c r="D94" s="30">
        <f t="shared" si="90"/>
        <v>0</v>
      </c>
      <c r="E94" s="30">
        <f t="shared" si="91"/>
        <v>0</v>
      </c>
      <c r="F94" s="30">
        <f t="shared" si="92"/>
        <v>0</v>
      </c>
      <c r="G94" s="25"/>
      <c r="H94" s="25"/>
      <c r="I94" s="25"/>
      <c r="J94" s="25"/>
      <c r="K94" s="25"/>
      <c r="L94" s="25"/>
      <c r="M94" s="25"/>
      <c r="N94" s="25"/>
    </row>
    <row r="95" spans="1:15" x14ac:dyDescent="0.2">
      <c r="A95" s="212"/>
      <c r="B95" s="22"/>
      <c r="C95" s="22"/>
      <c r="D95" s="30">
        <f t="shared" si="90"/>
        <v>0</v>
      </c>
      <c r="E95" s="30">
        <f t="shared" si="91"/>
        <v>0</v>
      </c>
      <c r="F95" s="30">
        <f t="shared" si="92"/>
        <v>0</v>
      </c>
      <c r="G95" s="25"/>
      <c r="H95" s="25"/>
      <c r="I95" s="25"/>
      <c r="J95" s="25"/>
      <c r="K95" s="25"/>
      <c r="L95" s="25"/>
      <c r="M95" s="25"/>
      <c r="N95" s="25"/>
    </row>
    <row r="96" spans="1:15" x14ac:dyDescent="0.2">
      <c r="A96" s="212"/>
      <c r="B96" s="22"/>
      <c r="C96" s="22"/>
      <c r="D96" s="30">
        <f t="shared" si="90"/>
        <v>0</v>
      </c>
      <c r="E96" s="30">
        <f t="shared" si="91"/>
        <v>0</v>
      </c>
      <c r="F96" s="30">
        <f t="shared" si="92"/>
        <v>0</v>
      </c>
      <c r="G96" s="25"/>
      <c r="H96" s="25"/>
      <c r="I96" s="25"/>
      <c r="J96" s="25"/>
      <c r="K96" s="25"/>
      <c r="L96" s="25"/>
      <c r="M96" s="25"/>
      <c r="N96" s="25"/>
    </row>
    <row r="97" spans="1:14" x14ac:dyDescent="0.2">
      <c r="A97" s="212"/>
      <c r="B97" s="22"/>
      <c r="C97" s="22"/>
      <c r="D97" s="30">
        <f t="shared" si="90"/>
        <v>0</v>
      </c>
      <c r="E97" s="30">
        <f t="shared" si="91"/>
        <v>0</v>
      </c>
      <c r="F97" s="30">
        <f t="shared" si="92"/>
        <v>0</v>
      </c>
      <c r="G97" s="25"/>
      <c r="H97" s="25"/>
      <c r="I97" s="25"/>
      <c r="J97" s="25"/>
      <c r="K97" s="25"/>
      <c r="L97" s="25"/>
      <c r="M97" s="25"/>
      <c r="N97" s="25"/>
    </row>
    <row r="98" spans="1:14" x14ac:dyDescent="0.2">
      <c r="A98" s="212"/>
      <c r="B98" s="22"/>
      <c r="C98" s="22"/>
      <c r="D98" s="30">
        <f t="shared" si="90"/>
        <v>0</v>
      </c>
      <c r="E98" s="30">
        <f t="shared" si="91"/>
        <v>0</v>
      </c>
      <c r="F98" s="30">
        <f t="shared" si="92"/>
        <v>0</v>
      </c>
      <c r="G98" s="25"/>
      <c r="H98" s="25"/>
      <c r="I98" s="25"/>
      <c r="J98" s="25"/>
      <c r="K98" s="25"/>
      <c r="L98" s="25"/>
      <c r="M98" s="25"/>
      <c r="N98" s="25"/>
    </row>
    <row r="99" spans="1:14" x14ac:dyDescent="0.2">
      <c r="A99" s="212"/>
      <c r="B99" s="22"/>
      <c r="C99" s="22"/>
      <c r="D99" s="30">
        <f t="shared" si="90"/>
        <v>0</v>
      </c>
      <c r="E99" s="30">
        <f>G99+I99+K99+M99</f>
        <v>0</v>
      </c>
      <c r="F99" s="30">
        <f t="shared" si="92"/>
        <v>0</v>
      </c>
      <c r="G99" s="25"/>
      <c r="H99" s="25"/>
      <c r="I99" s="25"/>
      <c r="J99" s="25"/>
      <c r="K99" s="25"/>
      <c r="L99" s="25"/>
      <c r="M99" s="25"/>
      <c r="N99" s="25"/>
    </row>
    <row r="100" spans="1:14" x14ac:dyDescent="0.2">
      <c r="A100" s="212"/>
      <c r="B100" s="22"/>
      <c r="C100" s="22"/>
      <c r="D100" s="30">
        <f t="shared" si="90"/>
        <v>0</v>
      </c>
      <c r="E100" s="30">
        <f>G100+I100+K100+M100</f>
        <v>0</v>
      </c>
      <c r="F100" s="30">
        <f t="shared" si="92"/>
        <v>0</v>
      </c>
      <c r="G100" s="25"/>
      <c r="H100" s="25"/>
      <c r="I100" s="25"/>
      <c r="J100" s="25"/>
      <c r="K100" s="25"/>
      <c r="L100" s="25"/>
      <c r="M100" s="25"/>
      <c r="N100" s="25"/>
    </row>
    <row r="101" spans="1:14" x14ac:dyDescent="0.2">
      <c r="D101" s="33"/>
      <c r="E101" s="33"/>
      <c r="F101" s="33"/>
    </row>
    <row r="102" spans="1:14" x14ac:dyDescent="0.2">
      <c r="A102" s="50" t="s">
        <v>120</v>
      </c>
      <c r="B102" s="211" t="s">
        <v>121</v>
      </c>
      <c r="C102" s="211"/>
      <c r="D102" s="32">
        <f t="shared" ref="D102:N102" si="100">D4+D12+D19+D29+D36+D44+D56+D68+D76+D86</f>
        <v>0</v>
      </c>
      <c r="E102" s="32">
        <f t="shared" si="100"/>
        <v>0</v>
      </c>
      <c r="F102" s="32">
        <f t="shared" si="100"/>
        <v>0</v>
      </c>
      <c r="G102" s="32">
        <f t="shared" si="100"/>
        <v>0</v>
      </c>
      <c r="H102" s="32">
        <f t="shared" si="100"/>
        <v>0</v>
      </c>
      <c r="I102" s="32">
        <f t="shared" si="100"/>
        <v>0</v>
      </c>
      <c r="J102" s="32">
        <f t="shared" si="100"/>
        <v>0</v>
      </c>
      <c r="K102" s="32">
        <f t="shared" si="100"/>
        <v>0</v>
      </c>
      <c r="L102" s="32">
        <f t="shared" si="100"/>
        <v>0</v>
      </c>
      <c r="M102" s="32">
        <f t="shared" si="100"/>
        <v>0</v>
      </c>
      <c r="N102" s="32">
        <f t="shared" si="100"/>
        <v>0</v>
      </c>
    </row>
    <row r="103" spans="1:14" x14ac:dyDescent="0.2">
      <c r="A103" s="50" t="s">
        <v>132</v>
      </c>
      <c r="B103" s="211" t="s">
        <v>122</v>
      </c>
      <c r="C103" s="211"/>
      <c r="D103" s="32">
        <f t="shared" ref="D103:N103" si="101">D7+D15+D22+D32+D39+D47+D59+D71+D81+D92</f>
        <v>0</v>
      </c>
      <c r="E103" s="32">
        <f t="shared" si="101"/>
        <v>0</v>
      </c>
      <c r="F103" s="32">
        <f t="shared" si="101"/>
        <v>0</v>
      </c>
      <c r="G103" s="32">
        <f t="shared" si="101"/>
        <v>0</v>
      </c>
      <c r="H103" s="32">
        <f t="shared" si="101"/>
        <v>0</v>
      </c>
      <c r="I103" s="32">
        <f t="shared" si="101"/>
        <v>0</v>
      </c>
      <c r="J103" s="32">
        <f t="shared" si="101"/>
        <v>0</v>
      </c>
      <c r="K103" s="32">
        <f t="shared" si="101"/>
        <v>0</v>
      </c>
      <c r="L103" s="32">
        <f t="shared" si="101"/>
        <v>0</v>
      </c>
      <c r="M103" s="32">
        <f t="shared" si="101"/>
        <v>0</v>
      </c>
      <c r="N103" s="32">
        <f t="shared" si="101"/>
        <v>0</v>
      </c>
    </row>
    <row r="104" spans="1:14" x14ac:dyDescent="0.2">
      <c r="A104" s="50" t="s">
        <v>133</v>
      </c>
      <c r="B104" s="211" t="s">
        <v>123</v>
      </c>
      <c r="C104" s="211"/>
      <c r="D104" s="32">
        <f>SUM(D102:D103)</f>
        <v>0</v>
      </c>
      <c r="E104" s="32">
        <f t="shared" ref="E104:N104" si="102">SUM(E102:E103)</f>
        <v>0</v>
      </c>
      <c r="F104" s="32">
        <f t="shared" si="102"/>
        <v>0</v>
      </c>
      <c r="G104" s="32">
        <f t="shared" si="102"/>
        <v>0</v>
      </c>
      <c r="H104" s="32">
        <f t="shared" si="102"/>
        <v>0</v>
      </c>
      <c r="I104" s="32">
        <f t="shared" si="102"/>
        <v>0</v>
      </c>
      <c r="J104" s="32">
        <f t="shared" si="102"/>
        <v>0</v>
      </c>
      <c r="K104" s="32">
        <f t="shared" si="102"/>
        <v>0</v>
      </c>
      <c r="L104" s="32">
        <f t="shared" si="102"/>
        <v>0</v>
      </c>
      <c r="M104" s="32">
        <f t="shared" si="102"/>
        <v>0</v>
      </c>
      <c r="N104" s="32">
        <f t="shared" si="102"/>
        <v>0</v>
      </c>
    </row>
    <row r="105" spans="1:14" x14ac:dyDescent="0.2">
      <c r="D105" s="33"/>
      <c r="E105" s="33"/>
      <c r="F105" s="33"/>
    </row>
    <row r="106" spans="1:14" x14ac:dyDescent="0.2">
      <c r="A106" s="51" t="s">
        <v>106</v>
      </c>
      <c r="B106" s="33"/>
      <c r="C106" s="33"/>
      <c r="D106" s="33"/>
      <c r="E106" s="33"/>
      <c r="F106" s="33"/>
    </row>
    <row r="107" spans="1:14" x14ac:dyDescent="0.2">
      <c r="A107" s="50" t="s">
        <v>130</v>
      </c>
      <c r="B107" s="211" t="s">
        <v>131</v>
      </c>
      <c r="C107" s="211"/>
      <c r="D107" s="32">
        <f t="shared" ref="D107:D108" si="103">E107+F107</f>
        <v>0</v>
      </c>
      <c r="E107" s="32">
        <f t="shared" ref="E107:E108" si="104">G107+I107+K107+M107</f>
        <v>0</v>
      </c>
      <c r="F107" s="34"/>
      <c r="G107" s="27"/>
      <c r="H107" s="28"/>
      <c r="I107" s="27"/>
      <c r="J107" s="28"/>
      <c r="K107" s="27"/>
      <c r="L107" s="28"/>
      <c r="M107" s="27"/>
      <c r="N107" s="28"/>
    </row>
    <row r="108" spans="1:14" x14ac:dyDescent="0.2">
      <c r="A108" s="50" t="s">
        <v>124</v>
      </c>
      <c r="B108" s="211" t="s">
        <v>128</v>
      </c>
      <c r="C108" s="211"/>
      <c r="D108" s="32">
        <f t="shared" si="103"/>
        <v>0</v>
      </c>
      <c r="E108" s="35">
        <f t="shared" si="104"/>
        <v>0</v>
      </c>
      <c r="F108" s="32">
        <f t="shared" ref="F108" si="105">H108+J108+L108+N108</f>
        <v>0</v>
      </c>
      <c r="G108" s="26"/>
      <c r="H108" s="26"/>
      <c r="I108" s="26"/>
      <c r="J108" s="26"/>
      <c r="K108" s="26"/>
      <c r="L108" s="26"/>
      <c r="M108" s="26"/>
      <c r="N108" s="26"/>
    </row>
    <row r="109" spans="1:14" x14ac:dyDescent="0.2">
      <c r="A109" s="50" t="s">
        <v>127</v>
      </c>
      <c r="B109" s="211" t="s">
        <v>129</v>
      </c>
      <c r="C109" s="211"/>
      <c r="D109" s="32">
        <f t="shared" ref="D109" si="106">E109+F109</f>
        <v>0</v>
      </c>
      <c r="E109" s="35">
        <f t="shared" ref="E109" si="107">G109+I109+K109+M109</f>
        <v>0</v>
      </c>
      <c r="F109" s="32">
        <f t="shared" ref="F109" si="108">H109+J109+L109+N109</f>
        <v>0</v>
      </c>
      <c r="G109" s="26"/>
      <c r="H109" s="26"/>
      <c r="I109" s="26"/>
      <c r="J109" s="26"/>
      <c r="K109" s="26"/>
      <c r="L109" s="26"/>
      <c r="M109" s="26"/>
      <c r="N109" s="26"/>
    </row>
    <row r="110" spans="1:14" x14ac:dyDescent="0.2">
      <c r="A110" s="50" t="s">
        <v>125</v>
      </c>
      <c r="B110" s="211" t="s">
        <v>126</v>
      </c>
      <c r="C110" s="211"/>
      <c r="D110" s="32">
        <f t="shared" ref="D110" si="109">E110+F110</f>
        <v>0</v>
      </c>
      <c r="E110" s="35">
        <f t="shared" ref="E110" si="110">G110+I110+K110+M110</f>
        <v>0</v>
      </c>
      <c r="F110" s="32">
        <f t="shared" ref="F110" si="111">H110+J110+L110+N110</f>
        <v>0</v>
      </c>
      <c r="G110" s="26"/>
      <c r="H110" s="26"/>
      <c r="I110" s="26"/>
      <c r="J110" s="26"/>
      <c r="K110" s="26"/>
      <c r="L110" s="26"/>
      <c r="M110" s="26"/>
      <c r="N110" s="26"/>
    </row>
    <row r="111" spans="1:14" x14ac:dyDescent="0.2">
      <c r="A111" s="50" t="s">
        <v>134</v>
      </c>
      <c r="B111" s="211" t="s">
        <v>135</v>
      </c>
      <c r="C111" s="211"/>
      <c r="D111" s="32">
        <f>SUM(D107:D110)</f>
        <v>0</v>
      </c>
      <c r="E111" s="32">
        <f t="shared" ref="E111:N111" si="112">SUM(E107:E110)</f>
        <v>0</v>
      </c>
      <c r="F111" s="32">
        <f t="shared" si="112"/>
        <v>0</v>
      </c>
      <c r="G111" s="32">
        <f t="shared" si="112"/>
        <v>0</v>
      </c>
      <c r="H111" s="32">
        <f t="shared" si="112"/>
        <v>0</v>
      </c>
      <c r="I111" s="32">
        <f t="shared" si="112"/>
        <v>0</v>
      </c>
      <c r="J111" s="32">
        <f t="shared" si="112"/>
        <v>0</v>
      </c>
      <c r="K111" s="32">
        <f t="shared" si="112"/>
        <v>0</v>
      </c>
      <c r="L111" s="32">
        <f t="shared" si="112"/>
        <v>0</v>
      </c>
      <c r="M111" s="32">
        <f t="shared" si="112"/>
        <v>0</v>
      </c>
      <c r="N111" s="32">
        <f t="shared" si="112"/>
        <v>0</v>
      </c>
    </row>
    <row r="112" spans="1:14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 x14ac:dyDescent="0.2">
      <c r="A113" s="206" t="s">
        <v>136</v>
      </c>
      <c r="B113" s="207"/>
      <c r="C113" s="208"/>
      <c r="D113" s="36" t="str">
        <f>IF(D104-D111=0,"-","CHYBA BILANCE")</f>
        <v>-</v>
      </c>
      <c r="E113" s="36" t="str">
        <f t="shared" ref="E113:N113" si="113">IF(E104-E111=0,"-","CHYBA BILANCE")</f>
        <v>-</v>
      </c>
      <c r="F113" s="36" t="str">
        <f t="shared" si="113"/>
        <v>-</v>
      </c>
      <c r="G113" s="36" t="str">
        <f t="shared" si="113"/>
        <v>-</v>
      </c>
      <c r="H113" s="36" t="str">
        <f t="shared" si="113"/>
        <v>-</v>
      </c>
      <c r="I113" s="36" t="str">
        <f t="shared" si="113"/>
        <v>-</v>
      </c>
      <c r="J113" s="36" t="str">
        <f t="shared" si="113"/>
        <v>-</v>
      </c>
      <c r="K113" s="36" t="str">
        <f t="shared" si="113"/>
        <v>-</v>
      </c>
      <c r="L113" s="36" t="str">
        <f t="shared" si="113"/>
        <v>-</v>
      </c>
      <c r="M113" s="36" t="str">
        <f t="shared" si="113"/>
        <v>-</v>
      </c>
      <c r="N113" s="36" t="str">
        <f t="shared" si="113"/>
        <v>-</v>
      </c>
    </row>
  </sheetData>
  <sheetProtection algorithmName="SHA-512" hashValue="y/28z483E8mrPapdc0WmXlYqmY09vREjYqdS0+T5WycRhxlMfzt/UAwI0F84dL7m1o04pMac0F6b+bkIdRjmPA==" saltValue="toUNsa+aCJ4VomabXeCSyw==" spinCount="100000" sheet="1" objects="1" scenarios="1"/>
  <protectedRanges>
    <protectedRange sqref="G107:G110 H108:H110 I107:I110 J108:J110 K107:K110 L108:L110 M107:M110 N108:N110 N110 N108 N110 N108" name="Oblast25"/>
    <protectedRange sqref="G30:N31 G33:N35 G37:N38 G40:N43 G45:N46 G48:N55 G57:N58 G60:N67 G69:N70 G72:N75 G77:N80 G82:N85 G87:N91 G93:N100" name="Oblast24"/>
    <protectedRange sqref="B93:C100" name="Oblast18"/>
    <protectedRange sqref="B87:C91" name="Oblast17"/>
    <protectedRange sqref="B82:C85" name="Oblast16"/>
    <protectedRange sqref="B77:C80" name="Oblast15"/>
    <protectedRange sqref="B72:C75" name="Oblast14"/>
    <protectedRange sqref="B69:C70" name="Oblast13"/>
    <protectedRange sqref="B60:C67" name="Oblast12"/>
    <protectedRange sqref="B57:C58" name="Oblast11"/>
    <protectedRange sqref="B45:C46" name="Oblast8"/>
    <protectedRange sqref="B40:C43" name="Oblast7"/>
    <protectedRange sqref="B37:C38" name="Oblast6"/>
    <protectedRange sqref="B33:C35" name="Oblast5"/>
    <protectedRange sqref="B23:C28" name="Oblast4"/>
    <protectedRange sqref="B17:C18" name="Oblast3"/>
    <protectedRange sqref="B13:C14" name="Oblast2"/>
    <protectedRange sqref="B5:C6" name="Oblast1"/>
    <protectedRange sqref="B48:C55" name="Oblast9"/>
    <protectedRange sqref="B60:C67" name="Oblast10"/>
    <protectedRange sqref="G5:N6" name="Oblast19"/>
    <protectedRange sqref="G8:N11" name="Oblast20"/>
    <protectedRange sqref="G13:N14" name="Oblast21"/>
    <protectedRange sqref="G16:N18" name="Oblast22"/>
    <protectedRange sqref="G20:N21 G23:N28" name="Oblast23"/>
  </protectedRanges>
  <mergeCells count="52">
    <mergeCell ref="A12:A14"/>
    <mergeCell ref="B12:C12"/>
    <mergeCell ref="M2:N2"/>
    <mergeCell ref="K2:L2"/>
    <mergeCell ref="I2:J2"/>
    <mergeCell ref="B4:C4"/>
    <mergeCell ref="B7:C7"/>
    <mergeCell ref="A7:A11"/>
    <mergeCell ref="G2:H2"/>
    <mergeCell ref="A4:A6"/>
    <mergeCell ref="D2:F2"/>
    <mergeCell ref="B29:C29"/>
    <mergeCell ref="A32:A35"/>
    <mergeCell ref="A36:A38"/>
    <mergeCell ref="B36:C36"/>
    <mergeCell ref="A15:A18"/>
    <mergeCell ref="B15:C15"/>
    <mergeCell ref="A19:A21"/>
    <mergeCell ref="B19:C19"/>
    <mergeCell ref="A22:A28"/>
    <mergeCell ref="A1:C1"/>
    <mergeCell ref="E1:L1"/>
    <mergeCell ref="B103:C103"/>
    <mergeCell ref="B102:C102"/>
    <mergeCell ref="B104:C104"/>
    <mergeCell ref="B86:C86"/>
    <mergeCell ref="A86:A91"/>
    <mergeCell ref="A92:A100"/>
    <mergeCell ref="A71:A75"/>
    <mergeCell ref="B71:C71"/>
    <mergeCell ref="A76:A80"/>
    <mergeCell ref="B76:C76"/>
    <mergeCell ref="A81:A85"/>
    <mergeCell ref="B81:C81"/>
    <mergeCell ref="A56:A58"/>
    <mergeCell ref="B56:C56"/>
    <mergeCell ref="A113:C113"/>
    <mergeCell ref="A3:B3"/>
    <mergeCell ref="B107:C107"/>
    <mergeCell ref="B108:C108"/>
    <mergeCell ref="B110:C110"/>
    <mergeCell ref="B109:C109"/>
    <mergeCell ref="B111:C111"/>
    <mergeCell ref="A59:A67"/>
    <mergeCell ref="A68:A70"/>
    <mergeCell ref="B68:C68"/>
    <mergeCell ref="A39:A43"/>
    <mergeCell ref="B39:C39"/>
    <mergeCell ref="A44:A46"/>
    <mergeCell ref="B44:C44"/>
    <mergeCell ref="A47:A55"/>
    <mergeCell ref="A29:A31"/>
  </mergeCells>
  <dataValidations count="3">
    <dataValidation type="list" allowBlank="1" showInputMessage="1" showErrorMessage="1" sqref="G2">
      <formula1>Rok_fin</formula1>
    </dataValidation>
    <dataValidation type="list" allowBlank="1" showInputMessage="1" showErrorMessage="1" sqref="C2">
      <formula1>Progr</formula1>
    </dataValidation>
    <dataValidation type="list" allowBlank="1" showInputMessage="1" showErrorMessage="1" sqref="A3">
      <formula1>Stav_real</formula1>
    </dataValidation>
  </dataValidations>
  <pageMargins left="0.7" right="0.7" top="0.78740157499999996" bottom="0.78740157499999996" header="0.3" footer="0.3"/>
  <pageSetup paperSize="9" scale="74" orientation="landscape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Indikativní rozpočet</vt:lpstr>
      <vt:lpstr>Sheet1</vt:lpstr>
      <vt:lpstr>List3</vt:lpstr>
      <vt:lpstr>EDS Přehled nákladů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Kučerová Jana, Ing. (MPSV)</cp:lastModifiedBy>
  <cp:lastPrinted>2017-03-02T11:45:45Z</cp:lastPrinted>
  <dcterms:created xsi:type="dcterms:W3CDTF">2016-10-14T12:07:32Z</dcterms:created>
  <dcterms:modified xsi:type="dcterms:W3CDTF">2017-03-23T11:19:26Z</dcterms:modified>
</cp:coreProperties>
</file>