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imir.dostalek\Desktop\"/>
    </mc:Choice>
  </mc:AlternateContent>
  <bookViews>
    <workbookView xWindow="480" yWindow="60" windowWidth="15570" windowHeight="11565"/>
  </bookViews>
  <sheets>
    <sheet name="Ošetřovné_2020_mimořádné" sheetId="1" r:id="rId1"/>
  </sheets>
  <calcPr calcId="162913"/>
</workbook>
</file>

<file path=xl/calcChain.xml><?xml version="1.0" encoding="utf-8"?>
<calcChain xmlns="http://schemas.openxmlformats.org/spreadsheetml/2006/main">
  <c r="I18" i="1" l="1"/>
  <c r="G19" i="1" l="1"/>
  <c r="B16" i="1"/>
  <c r="B15" i="1"/>
  <c r="B14" i="1"/>
  <c r="H7" i="1"/>
  <c r="H8" i="1" s="1"/>
  <c r="G5" i="1"/>
  <c r="H15" i="1" l="1"/>
  <c r="H14" i="1"/>
  <c r="H13" i="1"/>
  <c r="H17" i="1" l="1"/>
  <c r="F18" i="1" s="1"/>
  <c r="E18" i="1" l="1"/>
  <c r="H18" i="1"/>
  <c r="H9" i="1" s="1"/>
  <c r="H19" i="1" l="1"/>
</calcChain>
</file>

<file path=xl/sharedStrings.xml><?xml version="1.0" encoding="utf-8"?>
<sst xmlns="http://schemas.openxmlformats.org/spreadsheetml/2006/main" count="34" uniqueCount="26">
  <si>
    <t>vložte údaje do zelených políček</t>
  </si>
  <si>
    <t xml:space="preserve">denní  = D   nebo měsíční = M  </t>
  </si>
  <si>
    <t>M</t>
  </si>
  <si>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</si>
  <si>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</si>
  <si>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</si>
  <si>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</si>
  <si>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</si>
  <si>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</si>
  <si>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</si>
  <si>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</si>
  <si>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</si>
  <si>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</si>
  <si>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od 1. kal. dne PN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</si>
  <si>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</si>
  <si>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</si>
  <si>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Počet kalendářních dnů od 1. dne ošetřování.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</si>
  <si>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</si>
  <si>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t>Podrobný výpočet ošetřovného</t>
  </si>
  <si>
    <r>
      <t>Počet kalendářních dnů ošetřování člena rodiny</t>
    </r>
    <r>
      <rPr>
        <b/>
        <vertAlign val="superscript"/>
        <sz val="11"/>
        <rFont val="Arial CE"/>
        <charset val="238"/>
      </rPr>
      <t>1)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</si>
  <si>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dočasná pracovní neschopnost či jiná sociální událost.</t>
    </r>
  </si>
  <si>
    <t>podle zákona č. 187/ 2006 Sb. ve znění zákona č. 133/2020 Sb.</t>
  </si>
  <si>
    <r>
      <t xml:space="preserve">pro případy ošetřování  z důvodu uzavření školy nebo jiného zařízení  </t>
    </r>
    <r>
      <rPr>
        <b/>
        <sz val="11"/>
        <color indexed="10"/>
        <rFont val="Arial CE"/>
        <charset val="238"/>
      </rPr>
      <t>v roce 2020</t>
    </r>
  </si>
  <si>
    <t>Výpočet výše ošetřovného v souvislosti s mimořádnými opatřeními při epidemii koronaviru</t>
  </si>
  <si>
    <t>Ošetřovné poskytované při uzavření zařízení nebo školy z důvodu mimořádného opatření při epidemii náleží maximálně po dobu tohoto uzavření.</t>
  </si>
  <si>
    <t>Ošetřovné poskytované z důvodu nemoci nebo úrazu dítěte nebo člena domácnosti náleží maximálně 9 kalendářních dnů; pro osamělé zaměstnance 16 kalendářních dnů.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</si>
</sst>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 CE"/>
      <family val="1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sz val="11"/>
      <color theme="0"/>
      <name val="Arial CE"/>
      <family val="2"/>
      <charset val="238"/>
    </font>
    <font>
      <sz val="11"/>
      <color theme="0"/>
      <name val="Times New Roman CE"/>
      <family val="1"/>
      <charset val="238"/>
    </font>
    <font>
      <sz val="10"/>
      <color theme="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02">
    <xf numFmtId="0" fontId="0" fillId="0" borderId="0" xfId="0"/>
    <xf numFmtId="164" fontId="4" fillId="0" borderId="0" xfId="2" applyFont="1" applyProtection="1"/>
    <xf numFmtId="164" fontId="3" fillId="4" borderId="0" xfId="2" applyFont="1" applyFill="1" applyProtection="1"/>
    <xf numFmtId="164" fontId="4" fillId="4" borderId="0" xfId="2" applyFont="1" applyFill="1" applyProtection="1"/>
    <xf numFmtId="164" fontId="7" fillId="4" borderId="0" xfId="0" applyNumberFormat="1" applyFont="1" applyFill="1" applyAlignment="1" applyProtection="1">
      <alignment horizontal="center"/>
    </xf>
    <xf numFmtId="164" fontId="8" fillId="4" borderId="0" xfId="2" applyFont="1" applyFill="1" applyProtection="1"/>
    <xf numFmtId="164" fontId="11" fillId="4" borderId="0" xfId="0" applyNumberFormat="1" applyFont="1" applyFill="1" applyAlignment="1" applyProtection="1">
      <alignment horizontal="center"/>
    </xf>
    <xf numFmtId="164" fontId="12" fillId="4" borderId="1" xfId="0" applyNumberFormat="1" applyFont="1" applyFill="1" applyBorder="1" applyAlignment="1" applyProtection="1">
      <alignment horizontal="left" vertical="center" indent="1"/>
    </xf>
    <xf numFmtId="164" fontId="14" fillId="4" borderId="2" xfId="0" applyNumberFormat="1" applyFont="1" applyFill="1" applyBorder="1" applyAlignment="1" applyProtection="1">
      <alignment vertical="center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164" fontId="12" fillId="4" borderId="4" xfId="0" applyNumberFormat="1" applyFont="1" applyFill="1" applyBorder="1" applyAlignment="1" applyProtection="1">
      <alignment horizontal="left" vertical="center" indent="1"/>
    </xf>
    <xf numFmtId="164" fontId="14" fillId="4" borderId="5" xfId="0" applyNumberFormat="1" applyFont="1" applyFill="1" applyBorder="1" applyAlignment="1" applyProtection="1">
      <alignment vertical="center"/>
    </xf>
    <xf numFmtId="164" fontId="14" fillId="4" borderId="5" xfId="0" applyNumberFormat="1" applyFont="1" applyFill="1" applyBorder="1" applyAlignment="1" applyProtection="1">
      <alignment horizontal="left" vertical="center"/>
    </xf>
    <xf numFmtId="164" fontId="14" fillId="4" borderId="5" xfId="0" applyNumberFormat="1" applyFont="1" applyFill="1" applyBorder="1" applyAlignment="1" applyProtection="1">
      <alignment horizontal="center" vertical="center"/>
    </xf>
    <xf numFmtId="164" fontId="14" fillId="4" borderId="5" xfId="0" applyNumberFormat="1" applyFont="1" applyFill="1" applyBorder="1" applyAlignment="1" applyProtection="1">
      <alignment horizontal="right" vertical="center"/>
    </xf>
    <xf numFmtId="44" fontId="12" fillId="2" borderId="3" xfId="0" applyNumberFormat="1" applyFont="1" applyFill="1" applyBorder="1" applyAlignment="1" applyProtection="1">
      <alignment horizontal="center" vertical="center"/>
      <protection locked="0"/>
    </xf>
    <xf numFmtId="164" fontId="12" fillId="4" borderId="6" xfId="0" applyNumberFormat="1" applyFont="1" applyFill="1" applyBorder="1" applyAlignment="1" applyProtection="1">
      <alignment horizontal="left" vertical="center" indent="1"/>
    </xf>
    <xf numFmtId="164" fontId="14" fillId="4" borderId="0" xfId="0" applyNumberFormat="1" applyFont="1" applyFill="1" applyBorder="1" applyAlignment="1" applyProtection="1">
      <alignment vertical="center"/>
    </xf>
    <xf numFmtId="164" fontId="14" fillId="4" borderId="0" xfId="0" applyNumberFormat="1" applyFont="1" applyFill="1" applyBorder="1" applyAlignment="1" applyProtection="1">
      <alignment horizontal="center"/>
    </xf>
    <xf numFmtId="164" fontId="14" fillId="4" borderId="0" xfId="0" applyNumberFormat="1" applyFont="1" applyFill="1" applyBorder="1" applyProtection="1"/>
    <xf numFmtId="164" fontId="15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7" fillId="3" borderId="10" xfId="0" applyNumberFormat="1" applyFont="1" applyFill="1" applyBorder="1" applyAlignment="1" applyProtection="1">
      <alignment horizontal="left" vertical="center"/>
    </xf>
    <xf numFmtId="164" fontId="8" fillId="0" borderId="0" xfId="2" applyFont="1" applyProtection="1"/>
    <xf numFmtId="0" fontId="14" fillId="4" borderId="0" xfId="0" applyFont="1" applyFill="1" applyBorder="1" applyAlignment="1" applyProtection="1">
      <alignment horizontal="right"/>
    </xf>
    <xf numFmtId="164" fontId="8" fillId="4" borderId="0" xfId="2" applyFont="1" applyFill="1" applyBorder="1" applyProtection="1"/>
    <xf numFmtId="164" fontId="8" fillId="4" borderId="0" xfId="2" applyNumberFormat="1" applyFont="1" applyFill="1" applyProtection="1"/>
    <xf numFmtId="164" fontId="16" fillId="4" borderId="0" xfId="2" applyFont="1" applyFill="1" applyProtection="1"/>
    <xf numFmtId="164" fontId="19" fillId="4" borderId="0" xfId="2" applyFont="1" applyFill="1" applyProtection="1"/>
    <xf numFmtId="164" fontId="2" fillId="4" borderId="0" xfId="2" applyFont="1" applyFill="1" applyProtection="1"/>
    <xf numFmtId="164" fontId="18" fillId="4" borderId="0" xfId="2" applyFont="1" applyFill="1" applyProtection="1"/>
    <xf numFmtId="164" fontId="7" fillId="4" borderId="0" xfId="0" applyNumberFormat="1" applyFont="1" applyFill="1" applyBorder="1" applyAlignment="1" applyProtection="1">
      <alignment horizontal="left" vertical="center"/>
    </xf>
    <xf numFmtId="164" fontId="14" fillId="4" borderId="10" xfId="2" applyFont="1" applyFill="1" applyBorder="1" applyProtection="1"/>
    <xf numFmtId="164" fontId="14" fillId="4" borderId="10" xfId="2" applyFont="1" applyFill="1" applyBorder="1" applyAlignment="1" applyProtection="1">
      <alignment horizontal="right"/>
    </xf>
    <xf numFmtId="9" fontId="14" fillId="4" borderId="10" xfId="1" applyFont="1" applyFill="1" applyBorder="1" applyAlignment="1" applyProtection="1">
      <alignment horizontal="right"/>
    </xf>
    <xf numFmtId="164" fontId="14" fillId="4" borderId="10" xfId="0" applyNumberFormat="1" applyFont="1" applyFill="1" applyBorder="1" applyAlignment="1" applyProtection="1">
      <alignment horizontal="left" vertical="center"/>
    </xf>
    <xf numFmtId="164" fontId="8" fillId="3" borderId="14" xfId="2" applyFont="1" applyFill="1" applyBorder="1" applyProtection="1"/>
    <xf numFmtId="164" fontId="8" fillId="3" borderId="10" xfId="2" applyFont="1" applyFill="1" applyBorder="1" applyProtection="1"/>
    <xf numFmtId="164" fontId="12" fillId="4" borderId="14" xfId="2" applyFont="1" applyFill="1" applyBorder="1" applyProtection="1"/>
    <xf numFmtId="164" fontId="14" fillId="4" borderId="1" xfId="0" applyNumberFormat="1" applyFont="1" applyFill="1" applyBorder="1" applyProtection="1">
      <protection hidden="1"/>
    </xf>
    <xf numFmtId="164" fontId="14" fillId="4" borderId="2" xfId="0" applyNumberFormat="1" applyFont="1" applyFill="1" applyBorder="1" applyProtection="1">
      <protection hidden="1"/>
    </xf>
    <xf numFmtId="0" fontId="14" fillId="4" borderId="12" xfId="0" applyFont="1" applyFill="1" applyBorder="1" applyAlignment="1" applyProtection="1">
      <alignment horizontal="right"/>
      <protection hidden="1"/>
    </xf>
    <xf numFmtId="164" fontId="8" fillId="4" borderId="6" xfId="2" applyFont="1" applyFill="1" applyBorder="1" applyProtection="1">
      <protection hidden="1"/>
    </xf>
    <xf numFmtId="164" fontId="8" fillId="4" borderId="0" xfId="2" applyFont="1" applyFill="1" applyBorder="1" applyProtection="1">
      <protection hidden="1"/>
    </xf>
    <xf numFmtId="164" fontId="6" fillId="4" borderId="0" xfId="0" applyNumberFormat="1" applyFont="1" applyFill="1" applyBorder="1" applyAlignment="1" applyProtection="1">
      <alignment horizontal="center"/>
      <protection hidden="1"/>
    </xf>
    <xf numFmtId="167" fontId="6" fillId="4" borderId="0" xfId="0" applyNumberFormat="1" applyFont="1" applyFill="1" applyBorder="1" applyAlignment="1" applyProtection="1">
      <alignment horizontal="right"/>
      <protection hidden="1"/>
    </xf>
    <xf numFmtId="164" fontId="14" fillId="4" borderId="0" xfId="0" applyNumberFormat="1" applyFont="1" applyFill="1" applyBorder="1" applyAlignment="1" applyProtection="1">
      <alignment horizontal="center"/>
      <protection hidden="1"/>
    </xf>
    <xf numFmtId="9" fontId="14" fillId="4" borderId="0" xfId="0" applyNumberFormat="1" applyFont="1" applyFill="1" applyBorder="1" applyAlignment="1" applyProtection="1">
      <alignment horizontal="center"/>
      <protection hidden="1"/>
    </xf>
    <xf numFmtId="168" fontId="6" fillId="4" borderId="7" xfId="0" applyNumberFormat="1" applyFont="1" applyFill="1" applyBorder="1" applyAlignment="1" applyProtection="1">
      <alignment horizontal="right"/>
      <protection hidden="1"/>
    </xf>
    <xf numFmtId="164" fontId="14" fillId="4" borderId="6" xfId="0" applyNumberFormat="1" applyFont="1" applyFill="1" applyBorder="1" applyAlignment="1" applyProtection="1">
      <alignment horizontal="right"/>
      <protection hidden="1"/>
    </xf>
    <xf numFmtId="0" fontId="14" fillId="4" borderId="0" xfId="0" applyFont="1" applyFill="1" applyBorder="1" applyAlignment="1" applyProtection="1">
      <alignment horizontal="center"/>
      <protection hidden="1"/>
    </xf>
    <xf numFmtId="164" fontId="14" fillId="4" borderId="0" xfId="0" applyNumberFormat="1" applyFont="1" applyFill="1" applyBorder="1" applyAlignment="1" applyProtection="1">
      <alignment horizontal="left"/>
      <protection hidden="1"/>
    </xf>
    <xf numFmtId="164" fontId="14" fillId="4" borderId="0" xfId="0" applyNumberFormat="1" applyFont="1" applyFill="1" applyBorder="1" applyProtection="1">
      <protection hidden="1"/>
    </xf>
    <xf numFmtId="164" fontId="8" fillId="4" borderId="7" xfId="2" applyFont="1" applyFill="1" applyBorder="1" applyProtection="1">
      <protection hidden="1"/>
    </xf>
    <xf numFmtId="164" fontId="14" fillId="4" borderId="4" xfId="2" applyFont="1" applyFill="1" applyBorder="1" applyAlignment="1" applyProtection="1">
      <alignment horizontal="center"/>
      <protection hidden="1"/>
    </xf>
    <xf numFmtId="169" fontId="14" fillId="4" borderId="5" xfId="2" applyNumberFormat="1" applyFont="1" applyFill="1" applyBorder="1" applyAlignment="1" applyProtection="1">
      <alignment horizontal="center"/>
      <protection hidden="1"/>
    </xf>
    <xf numFmtId="164" fontId="14" fillId="4" borderId="5" xfId="2" applyFont="1" applyFill="1" applyBorder="1" applyAlignment="1" applyProtection="1">
      <alignment horizontal="center"/>
      <protection hidden="1"/>
    </xf>
    <xf numFmtId="9" fontId="14" fillId="4" borderId="5" xfId="1" applyFont="1" applyFill="1" applyBorder="1" applyAlignment="1" applyProtection="1">
      <alignment horizontal="center"/>
      <protection hidden="1"/>
    </xf>
    <xf numFmtId="167" fontId="14" fillId="4" borderId="5" xfId="2" applyNumberFormat="1" applyFont="1" applyFill="1" applyBorder="1" applyAlignment="1" applyProtection="1">
      <alignment horizontal="right"/>
      <protection hidden="1"/>
    </xf>
    <xf numFmtId="164" fontId="14" fillId="4" borderId="5" xfId="0" applyNumberFormat="1" applyFont="1" applyFill="1" applyBorder="1" applyProtection="1">
      <protection hidden="1"/>
    </xf>
    <xf numFmtId="164" fontId="14" fillId="4" borderId="5" xfId="0" applyNumberFormat="1" applyFont="1" applyFill="1" applyBorder="1" applyAlignment="1" applyProtection="1">
      <alignment horizontal="center"/>
      <protection hidden="1"/>
    </xf>
    <xf numFmtId="167" fontId="6" fillId="4" borderId="13" xfId="0" applyNumberFormat="1" applyFont="1" applyFill="1" applyBorder="1" applyAlignment="1" applyProtection="1">
      <alignment horizontal="right"/>
      <protection hidden="1"/>
    </xf>
    <xf numFmtId="164" fontId="14" fillId="4" borderId="6" xfId="2" applyFont="1" applyFill="1" applyBorder="1" applyProtection="1">
      <protection hidden="1"/>
    </xf>
    <xf numFmtId="164" fontId="14" fillId="4" borderId="0" xfId="2" applyFont="1" applyFill="1" applyBorder="1" applyProtection="1">
      <protection hidden="1"/>
    </xf>
    <xf numFmtId="164" fontId="14" fillId="4" borderId="0" xfId="2" applyFont="1" applyFill="1" applyBorder="1" applyAlignment="1" applyProtection="1">
      <alignment horizontal="right"/>
      <protection hidden="1"/>
    </xf>
    <xf numFmtId="9" fontId="14" fillId="4" borderId="0" xfId="1" applyFont="1" applyFill="1" applyBorder="1" applyAlignment="1" applyProtection="1">
      <alignment horizontal="right"/>
      <protection hidden="1"/>
    </xf>
    <xf numFmtId="164" fontId="14" fillId="4" borderId="5" xfId="0" applyNumberFormat="1" applyFont="1" applyFill="1" applyBorder="1" applyAlignment="1" applyProtection="1">
      <alignment horizontal="left" vertical="center"/>
      <protection hidden="1"/>
    </xf>
    <xf numFmtId="167" fontId="14" fillId="4" borderId="7" xfId="2" applyNumberFormat="1" applyFont="1" applyFill="1" applyBorder="1" applyAlignment="1" applyProtection="1">
      <alignment horizontal="right"/>
      <protection hidden="1"/>
    </xf>
    <xf numFmtId="164" fontId="6" fillId="3" borderId="14" xfId="0" applyNumberFormat="1" applyFont="1" applyFill="1" applyBorder="1" applyAlignment="1" applyProtection="1">
      <alignment horizontal="left" vertical="center" indent="1"/>
      <protection hidden="1"/>
    </xf>
    <xf numFmtId="164" fontId="12" fillId="3" borderId="10" xfId="0" applyNumberFormat="1" applyFont="1" applyFill="1" applyBorder="1" applyAlignment="1" applyProtection="1">
      <alignment horizontal="left" vertical="center"/>
      <protection hidden="1"/>
    </xf>
    <xf numFmtId="164" fontId="6" fillId="3" borderId="10" xfId="0" applyNumberFormat="1" applyFont="1" applyFill="1" applyBorder="1" applyAlignment="1" applyProtection="1">
      <alignment horizontal="left" vertical="center"/>
      <protection hidden="1"/>
    </xf>
    <xf numFmtId="164" fontId="6" fillId="3" borderId="10" xfId="0" applyNumberFormat="1" applyFont="1" applyFill="1" applyBorder="1" applyAlignment="1" applyProtection="1">
      <alignment vertical="center"/>
      <protection hidden="1"/>
    </xf>
    <xf numFmtId="165" fontId="6" fillId="3" borderId="10" xfId="0" applyNumberFormat="1" applyFont="1" applyFill="1" applyBorder="1" applyAlignment="1" applyProtection="1">
      <alignment vertical="center"/>
      <protection hidden="1"/>
    </xf>
    <xf numFmtId="165" fontId="14" fillId="4" borderId="2" xfId="0" applyNumberFormat="1" applyFont="1" applyFill="1" applyBorder="1" applyAlignment="1" applyProtection="1">
      <alignment vertical="center"/>
      <protection hidden="1"/>
    </xf>
    <xf numFmtId="164" fontId="14" fillId="4" borderId="7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vertical="center"/>
      <protection hidden="1"/>
    </xf>
    <xf numFmtId="44" fontId="12" fillId="4" borderId="8" xfId="0" applyNumberFormat="1" applyFont="1" applyFill="1" applyBorder="1" applyAlignment="1" applyProtection="1">
      <alignment horizontal="center" vertical="center"/>
      <protection hidden="1"/>
    </xf>
    <xf numFmtId="166" fontId="15" fillId="4" borderId="9" xfId="0" applyNumberFormat="1" applyFont="1" applyFill="1" applyBorder="1" applyAlignment="1" applyProtection="1">
      <alignment horizontal="center" vertical="center"/>
      <protection hidden="1"/>
    </xf>
    <xf numFmtId="167" fontId="12" fillId="3" borderId="11" xfId="0" applyNumberFormat="1" applyFont="1" applyFill="1" applyBorder="1" applyAlignment="1" applyProtection="1">
      <alignment horizontal="right" vertical="center"/>
      <protection hidden="1"/>
    </xf>
    <xf numFmtId="164" fontId="24" fillId="4" borderId="0" xfId="2" applyFont="1" applyFill="1" applyProtection="1"/>
    <xf numFmtId="164" fontId="24" fillId="4" borderId="0" xfId="2" applyNumberFormat="1" applyFont="1" applyFill="1" applyProtection="1"/>
    <xf numFmtId="164" fontId="25" fillId="4" borderId="0" xfId="2" applyFont="1" applyFill="1" applyProtection="1"/>
    <xf numFmtId="0" fontId="14" fillId="4" borderId="0" xfId="0" applyFont="1" applyFill="1" applyBorder="1" applyAlignment="1" applyProtection="1">
      <alignment horizontal="right"/>
      <protection hidden="1"/>
    </xf>
    <xf numFmtId="167" fontId="23" fillId="4" borderId="0" xfId="2" applyNumberFormat="1" applyFont="1" applyFill="1" applyBorder="1" applyAlignment="1" applyProtection="1">
      <alignment horizontal="right"/>
      <protection hidden="1"/>
    </xf>
    <xf numFmtId="164" fontId="24" fillId="4" borderId="0" xfId="2" applyFont="1" applyFill="1" applyBorder="1" applyProtection="1">
      <protection hidden="1"/>
    </xf>
    <xf numFmtId="167" fontId="23" fillId="4" borderId="0" xfId="0" applyNumberFormat="1" applyFont="1" applyFill="1" applyBorder="1" applyAlignment="1" applyProtection="1">
      <alignment horizontal="right"/>
      <protection hidden="1"/>
    </xf>
    <xf numFmtId="164" fontId="23" fillId="4" borderId="0" xfId="2" applyFont="1" applyFill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164" fontId="25" fillId="4" borderId="0" xfId="2" applyFont="1" applyFill="1" applyProtection="1">
      <protection hidden="1"/>
    </xf>
    <xf numFmtId="167" fontId="12" fillId="4" borderId="0" xfId="0" applyNumberFormat="1" applyFont="1" applyFill="1" applyBorder="1" applyAlignment="1" applyProtection="1">
      <alignment horizontal="right" vertical="center"/>
      <protection hidden="1"/>
    </xf>
    <xf numFmtId="167" fontId="14" fillId="4" borderId="11" xfId="2" applyNumberFormat="1" applyFont="1" applyFill="1" applyBorder="1" applyAlignment="1" applyProtection="1">
      <alignment horizontal="right"/>
      <protection hidden="1"/>
    </xf>
    <xf numFmtId="164" fontId="5" fillId="4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/>
    </xf>
    <xf numFmtId="164" fontId="20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10" fillId="4" borderId="0" xfId="0" applyNumberFormat="1" applyFont="1" applyFill="1" applyAlignment="1" applyProtection="1">
      <alignment horizontal="center" vertical="center"/>
    </xf>
    <xf numFmtId="164" fontId="14" fillId="4" borderId="5" xfId="2" applyFont="1" applyFill="1" applyBorder="1" applyAlignment="1" applyProtection="1">
      <alignment horizontal="left"/>
      <protection hidden="1"/>
    </xf>
    <xf numFmtId="164" fontId="14" fillId="4" borderId="10" xfId="2" applyFont="1" applyFill="1" applyBorder="1" applyAlignment="1" applyProtection="1">
      <alignment horizontal="left"/>
    </xf>
    <xf numFmtId="164" fontId="18" fillId="4" borderId="0" xfId="2" applyFont="1" applyFill="1" applyAlignment="1" applyProtection="1">
      <alignment wrapText="1"/>
    </xf>
    <xf numFmtId="0" fontId="0" fillId="0" borderId="0" xfId="0" applyAlignment="1"/>
    <xf numFmtId="0" fontId="0" fillId="0" borderId="0" xfId="0" applyAlignment="1">
      <alignment wrapText="1"/>
    </xf>
  </cellXfs>
  <cellStyles count="3">
    <cellStyle name="Normální" xfId="0" builtinId="0"/>
    <cellStyle name="PB_TR10" xfId="2"/>
    <cellStyle name="Procenta" xfId="1" builtinId="5"/>
  </cellStyles>
  <dxfs count="3">
    <dxf>
      <font>
        <b/>
        <i val="0"/>
        <condense val="0"/>
        <extend val="0"/>
        <color indexed="34"/>
      </font>
      <fill>
        <patternFill>
          <bgColor indexed="10"/>
        </patternFill>
      </fill>
    </dxf>
    <dxf>
      <font>
        <b/>
        <i val="0"/>
        <condense val="0"/>
        <extend val="0"/>
        <color indexed="34"/>
      </font>
      <fill>
        <patternFill>
          <bgColor indexed="10"/>
        </patternFill>
      </fill>
    </dxf>
    <dxf>
      <font>
        <color rgb="FFFFFF00"/>
      </font>
      <fill>
        <patternFill>
          <fgColor rgb="FFFFFF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showGridLines="0" showRowColHeaders="0" tabSelected="1" workbookViewId="0">
      <selection activeCell="M21" sqref="M21:M22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3.7109375" style="1" customWidth="1"/>
    <col min="8" max="8" width="21.5703125" style="1" customWidth="1"/>
    <col min="9" max="9" width="6.42578125" style="1" customWidth="1"/>
    <col min="10" max="17" width="9.28515625" style="3"/>
    <col min="18" max="18" width="0" style="3" hidden="1" customWidth="1"/>
    <col min="19" max="38" width="9.28515625" style="3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2" customFormat="1" ht="18.75" x14ac:dyDescent="0.3">
      <c r="A1" s="91" t="s">
        <v>23</v>
      </c>
      <c r="B1" s="91"/>
      <c r="C1" s="91"/>
      <c r="D1" s="91"/>
      <c r="E1" s="91"/>
      <c r="F1" s="91"/>
      <c r="G1" s="91"/>
      <c r="H1" s="91"/>
      <c r="I1" s="92"/>
    </row>
    <row r="2" spans="1:38" s="5" customFormat="1" ht="17.100000000000001" customHeight="1" x14ac:dyDescent="0.25">
      <c r="A2" s="94" t="s">
        <v>21</v>
      </c>
      <c r="B2" s="94"/>
      <c r="C2" s="94"/>
      <c r="D2" s="94"/>
      <c r="E2" s="94"/>
      <c r="F2" s="94"/>
      <c r="G2" s="94"/>
      <c r="H2" s="94"/>
      <c r="I2" s="4"/>
    </row>
    <row r="3" spans="1:38" s="5" customFormat="1" ht="17.100000000000001" customHeight="1" x14ac:dyDescent="0.25">
      <c r="A3" s="95" t="s">
        <v>22</v>
      </c>
      <c r="B3" s="95"/>
      <c r="C3" s="95"/>
      <c r="D3" s="95"/>
      <c r="E3" s="95"/>
      <c r="F3" s="95"/>
      <c r="G3" s="95"/>
      <c r="H3" s="95"/>
      <c r="I3" s="4"/>
    </row>
    <row r="4" spans="1:38" s="5" customFormat="1" ht="17.100000000000001" customHeight="1" thickBot="1" x14ac:dyDescent="0.3">
      <c r="A4" s="96" t="s">
        <v>0</v>
      </c>
      <c r="B4" s="96"/>
      <c r="C4" s="96"/>
      <c r="D4" s="96"/>
      <c r="E4" s="96"/>
      <c r="F4" s="96"/>
      <c r="G4" s="96"/>
      <c r="H4" s="96"/>
      <c r="I4" s="6"/>
    </row>
    <row r="5" spans="1:38" s="5" customFormat="1" ht="17.100000000000001" customHeight="1" thickBot="1" x14ac:dyDescent="0.3">
      <c r="A5" s="7" t="s">
        <v>19</v>
      </c>
      <c r="B5" s="8"/>
      <c r="C5" s="8"/>
      <c r="D5" s="8"/>
      <c r="E5" s="8"/>
      <c r="F5" s="8"/>
      <c r="G5" s="73">
        <f>MAX(0,ROUND(H5,0))</f>
        <v>30</v>
      </c>
      <c r="H5" s="9">
        <v>30</v>
      </c>
      <c r="I5" s="4"/>
    </row>
    <row r="6" spans="1:38" s="5" customFormat="1" ht="17.100000000000001" customHeight="1" thickBot="1" x14ac:dyDescent="0.3">
      <c r="A6" s="10" t="s">
        <v>14</v>
      </c>
      <c r="B6" s="11"/>
      <c r="C6" s="12"/>
      <c r="D6" s="13"/>
      <c r="E6" s="14" t="s">
        <v>1</v>
      </c>
      <c r="F6" s="15" t="s">
        <v>2</v>
      </c>
      <c r="G6" s="59"/>
      <c r="H6" s="15">
        <v>40000</v>
      </c>
      <c r="I6" s="4"/>
    </row>
    <row r="7" spans="1:38" s="5" customFormat="1" ht="17.100000000000001" customHeight="1" x14ac:dyDescent="0.25">
      <c r="A7" s="16" t="s">
        <v>15</v>
      </c>
      <c r="B7" s="17"/>
      <c r="C7" s="17"/>
      <c r="D7" s="17"/>
      <c r="E7" s="18"/>
      <c r="F7" s="19"/>
      <c r="G7" s="74"/>
      <c r="H7" s="76">
        <f>ROUND(IF(F6="D",H6,H6*12/365),2)</f>
        <v>1315.07</v>
      </c>
      <c r="I7" s="4"/>
    </row>
    <row r="8" spans="1:38" s="5" customFormat="1" ht="17.100000000000001" customHeight="1" thickBot="1" x14ac:dyDescent="0.3">
      <c r="A8" s="20" t="s">
        <v>3</v>
      </c>
      <c r="B8" s="21"/>
      <c r="C8" s="21"/>
      <c r="D8" s="21"/>
      <c r="E8" s="21"/>
      <c r="F8" s="21"/>
      <c r="G8" s="75"/>
      <c r="H8" s="77">
        <f>H7*365/12</f>
        <v>40000.04583333333</v>
      </c>
      <c r="I8" s="4"/>
    </row>
    <row r="9" spans="1:38" s="23" customFormat="1" ht="17.100000000000001" customHeight="1" thickBot="1" x14ac:dyDescent="0.3">
      <c r="A9" s="36"/>
      <c r="B9" s="22" t="s">
        <v>4</v>
      </c>
      <c r="C9" s="37"/>
      <c r="D9" s="37"/>
      <c r="E9" s="37"/>
      <c r="F9" s="37"/>
      <c r="G9" s="37"/>
      <c r="H9" s="78">
        <f>+H18</f>
        <v>20490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s="25" customFormat="1" ht="17.100000000000001" customHeight="1" thickBot="1" x14ac:dyDescent="0.3">
      <c r="B10" s="31"/>
      <c r="H10" s="89"/>
    </row>
    <row r="11" spans="1:38" s="23" customFormat="1" ht="17.100000000000001" customHeight="1" thickBot="1" x14ac:dyDescent="0.3">
      <c r="A11" s="38" t="s">
        <v>18</v>
      </c>
      <c r="B11" s="32"/>
      <c r="C11" s="33"/>
      <c r="D11" s="34"/>
      <c r="E11" s="35"/>
      <c r="F11" s="98"/>
      <c r="G11" s="98"/>
      <c r="H11" s="9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s="5" customFormat="1" ht="17.100000000000001" customHeight="1" x14ac:dyDescent="0.25">
      <c r="A12" s="39" t="s">
        <v>5</v>
      </c>
      <c r="B12" s="40"/>
      <c r="C12" s="40"/>
      <c r="D12" s="40"/>
      <c r="E12" s="40"/>
      <c r="F12" s="40"/>
      <c r="G12" s="40"/>
      <c r="H12" s="41"/>
      <c r="I12" s="24"/>
    </row>
    <row r="13" spans="1:38" s="5" customFormat="1" ht="17.100000000000001" customHeight="1" x14ac:dyDescent="0.25">
      <c r="A13" s="42"/>
      <c r="B13" s="43"/>
      <c r="C13" s="44" t="s">
        <v>6</v>
      </c>
      <c r="D13" s="45">
        <v>1162</v>
      </c>
      <c r="E13" s="46" t="s">
        <v>7</v>
      </c>
      <c r="F13" s="47">
        <v>0.9</v>
      </c>
      <c r="G13" s="46" t="s">
        <v>8</v>
      </c>
      <c r="H13" s="48">
        <f>ROUND(F13*MIN($H$7,D13),2)</f>
        <v>1045.8</v>
      </c>
      <c r="I13" s="24"/>
    </row>
    <row r="14" spans="1:38" s="5" customFormat="1" ht="17.100000000000001" customHeight="1" x14ac:dyDescent="0.25">
      <c r="A14" s="49" t="s">
        <v>9</v>
      </c>
      <c r="B14" s="45">
        <f>+D13</f>
        <v>1162</v>
      </c>
      <c r="C14" s="50" t="s">
        <v>6</v>
      </c>
      <c r="D14" s="45">
        <v>1742</v>
      </c>
      <c r="E14" s="46" t="s">
        <v>7</v>
      </c>
      <c r="F14" s="47">
        <v>0.6</v>
      </c>
      <c r="G14" s="46" t="s">
        <v>8</v>
      </c>
      <c r="H14" s="48">
        <f>ROUND(F14*IF($H$7&gt;B14,MIN($H$7,B15)-B14,0),2)</f>
        <v>91.84</v>
      </c>
      <c r="I14" s="82"/>
    </row>
    <row r="15" spans="1:38" s="5" customFormat="1" ht="17.100000000000001" customHeight="1" x14ac:dyDescent="0.25">
      <c r="A15" s="49" t="s">
        <v>9</v>
      </c>
      <c r="B15" s="45">
        <f>+D14</f>
        <v>1742</v>
      </c>
      <c r="C15" s="46" t="s">
        <v>10</v>
      </c>
      <c r="D15" s="45">
        <v>3484</v>
      </c>
      <c r="E15" s="46" t="s">
        <v>7</v>
      </c>
      <c r="F15" s="47">
        <v>0.3</v>
      </c>
      <c r="G15" s="46" t="s">
        <v>8</v>
      </c>
      <c r="H15" s="48">
        <f>ROUND(F15*IF($H$7&gt;B15,MIN($H$7,B16)-B15,0),2)</f>
        <v>0</v>
      </c>
      <c r="I15" s="83"/>
      <c r="J15" s="79"/>
    </row>
    <row r="16" spans="1:38" s="5" customFormat="1" ht="17.100000000000001" customHeight="1" x14ac:dyDescent="0.25">
      <c r="A16" s="49" t="s">
        <v>9</v>
      </c>
      <c r="B16" s="45">
        <f>+D15</f>
        <v>3484</v>
      </c>
      <c r="C16" s="51" t="s">
        <v>11</v>
      </c>
      <c r="D16" s="43"/>
      <c r="E16" s="43"/>
      <c r="F16" s="52"/>
      <c r="G16" s="43"/>
      <c r="H16" s="53"/>
      <c r="I16" s="84"/>
      <c r="J16" s="79"/>
    </row>
    <row r="17" spans="1:38" s="5" customFormat="1" ht="17.100000000000001" customHeight="1" thickBot="1" x14ac:dyDescent="0.3">
      <c r="A17" s="54"/>
      <c r="B17" s="55"/>
      <c r="C17" s="56"/>
      <c r="D17" s="57"/>
      <c r="E17" s="58"/>
      <c r="F17" s="59" t="s">
        <v>12</v>
      </c>
      <c r="G17" s="60"/>
      <c r="H17" s="61">
        <f>ROUNDUP(+H13+H14+H15,0)</f>
        <v>1138</v>
      </c>
      <c r="I17" s="85"/>
      <c r="J17" s="79"/>
    </row>
    <row r="18" spans="1:38" s="26" customFormat="1" ht="17.100000000000001" customHeight="1" thickBot="1" x14ac:dyDescent="0.3">
      <c r="A18" s="62"/>
      <c r="B18" s="63"/>
      <c r="C18" s="64" t="s">
        <v>13</v>
      </c>
      <c r="D18" s="65">
        <v>0.6</v>
      </c>
      <c r="E18" s="66" t="str">
        <f>"z  "&amp;TEXT(H17,"# ###")</f>
        <v>z  1 138</v>
      </c>
      <c r="F18" s="97" t="str">
        <f>"tj. "&amp;CEILING($H$17*$D$18,1)&amp;" x "&amp;I18&amp;G19</f>
        <v>tj. 683 x 30 dnů =</v>
      </c>
      <c r="G18" s="97"/>
      <c r="H18" s="67">
        <f>CEILING($H$17*$D18,1)*I18</f>
        <v>20490</v>
      </c>
      <c r="I18" s="86">
        <f>H5</f>
        <v>30</v>
      </c>
      <c r="J18" s="80"/>
    </row>
    <row r="19" spans="1:38" s="23" customFormat="1" ht="17.100000000000001" customHeight="1" thickBot="1" x14ac:dyDescent="0.3">
      <c r="A19" s="68"/>
      <c r="B19" s="69" t="s">
        <v>4</v>
      </c>
      <c r="C19" s="70"/>
      <c r="D19" s="70"/>
      <c r="E19" s="71"/>
      <c r="F19" s="71"/>
      <c r="G19" s="72" t="str">
        <f>IF(I18=1," den =",IF(AND(I18&lt;5,I18&gt;0)," dny ="," dnů ="))</f>
        <v xml:space="preserve"> dnů =</v>
      </c>
      <c r="H19" s="78">
        <f>+H18</f>
        <v>20490</v>
      </c>
      <c r="I19" s="87"/>
      <c r="J19" s="7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29" customFormat="1" ht="15.75" customHeight="1" x14ac:dyDescent="0.2">
      <c r="A20" s="27" t="s">
        <v>16</v>
      </c>
      <c r="B20" s="28"/>
      <c r="C20" s="28"/>
      <c r="D20" s="28"/>
      <c r="E20" s="28"/>
      <c r="F20" s="28"/>
      <c r="G20" s="28"/>
      <c r="H20" s="28"/>
      <c r="I20" s="88"/>
      <c r="J20" s="81"/>
    </row>
    <row r="21" spans="1:38" s="29" customFormat="1" ht="27.75" customHeight="1" x14ac:dyDescent="0.25">
      <c r="A21" s="99" t="s">
        <v>24</v>
      </c>
      <c r="B21" s="100"/>
      <c r="C21" s="100"/>
      <c r="D21" s="100"/>
      <c r="E21" s="100"/>
      <c r="F21" s="100"/>
      <c r="G21" s="100"/>
      <c r="H21" s="100"/>
      <c r="I21" s="30"/>
      <c r="J21" s="30"/>
      <c r="K21" s="30"/>
      <c r="L21" s="30"/>
    </row>
    <row r="22" spans="1:38" s="29" customFormat="1" ht="24.75" customHeight="1" x14ac:dyDescent="0.25">
      <c r="A22" s="99" t="s">
        <v>25</v>
      </c>
      <c r="B22" s="101"/>
      <c r="C22" s="101"/>
      <c r="D22" s="101"/>
      <c r="E22" s="101"/>
      <c r="F22" s="101"/>
      <c r="G22" s="101"/>
      <c r="H22" s="101"/>
      <c r="I22" s="30"/>
      <c r="J22" s="30"/>
      <c r="K22" s="30"/>
      <c r="L22" s="30"/>
      <c r="M22" s="30"/>
      <c r="N22" s="30"/>
      <c r="O22" s="30"/>
    </row>
    <row r="23" spans="1:38" s="29" customFormat="1" ht="30" customHeight="1" x14ac:dyDescent="0.2">
      <c r="A23" s="93" t="s">
        <v>20</v>
      </c>
      <c r="B23" s="93"/>
      <c r="C23" s="93"/>
      <c r="D23" s="93"/>
      <c r="E23" s="93"/>
      <c r="F23" s="93"/>
      <c r="G23" s="93"/>
      <c r="H23" s="93"/>
    </row>
    <row r="24" spans="1:38" s="3" customFormat="1" x14ac:dyDescent="0.25">
      <c r="A24" s="93" t="s">
        <v>17</v>
      </c>
      <c r="B24" s="93"/>
      <c r="C24" s="93"/>
      <c r="D24" s="93"/>
      <c r="E24" s="93"/>
      <c r="F24" s="93"/>
      <c r="G24" s="93"/>
      <c r="H24" s="93"/>
    </row>
    <row r="25" spans="1:38" s="3" customFormat="1" x14ac:dyDescent="0.25"/>
    <row r="26" spans="1:38" s="3" customFormat="1" x14ac:dyDescent="0.25"/>
    <row r="27" spans="1:38" s="3" customFormat="1" x14ac:dyDescent="0.25"/>
    <row r="28" spans="1:38" s="3" customFormat="1" x14ac:dyDescent="0.25"/>
    <row r="29" spans="1:38" s="3" customFormat="1" x14ac:dyDescent="0.25"/>
    <row r="30" spans="1:38" s="3" customFormat="1" x14ac:dyDescent="0.25"/>
    <row r="31" spans="1:38" s="3" customFormat="1" x14ac:dyDescent="0.25"/>
    <row r="32" spans="1:38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pans="1:8" x14ac:dyDescent="0.25">
      <c r="A97" s="3"/>
      <c r="B97" s="3"/>
      <c r="C97" s="3"/>
      <c r="D97" s="3"/>
      <c r="E97" s="3"/>
      <c r="F97" s="3"/>
      <c r="G97" s="3"/>
      <c r="H97" s="3"/>
    </row>
  </sheetData>
  <sheetProtection algorithmName="SHA-512" hashValue="o0/5UQO3PcOK7D1bdLFBw46ed1wt9Fsl9ZMRe1u+LsvBxad8R2KeHLmAb1kdZosuFfIIzhQE8YvgVAVMXNcr8A==" saltValue="JDyZo5w2y8u/ObEzYtR0pA==" spinCount="100000" sheet="1" objects="1" scenarios="1"/>
  <mergeCells count="10">
    <mergeCell ref="A1:I1"/>
    <mergeCell ref="A24:H24"/>
    <mergeCell ref="A2:H2"/>
    <mergeCell ref="A3:H3"/>
    <mergeCell ref="A4:H4"/>
    <mergeCell ref="F18:G18"/>
    <mergeCell ref="A23:H23"/>
    <mergeCell ref="F11:G11"/>
    <mergeCell ref="A21:H21"/>
    <mergeCell ref="A22:H22"/>
  </mergeCells>
  <conditionalFormatting sqref="H5">
    <cfRule type="cellIs" dxfId="2" priority="10" operator="greaterThan">
      <formula>9</formula>
    </cfRule>
  </conditionalFormatting>
  <conditionalFormatting sqref="A21">
    <cfRule type="expression" dxfId="1" priority="9" stopIfTrue="1">
      <formula>$H$5&gt;9</formula>
    </cfRule>
  </conditionalFormatting>
  <conditionalFormatting sqref="A22">
    <cfRule type="expression" dxfId="0" priority="4" stopIfTrue="1">
      <formula>$H$5&gt;9</formula>
    </cfRule>
  </conditionalFormatting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Ošetřovné_2020_mimořádné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Dostálek Vladimír Mgr. (MPSV)</cp:lastModifiedBy>
  <dcterms:created xsi:type="dcterms:W3CDTF">2017-09-26T07:17:41Z</dcterms:created>
  <dcterms:modified xsi:type="dcterms:W3CDTF">2020-03-30T13:37:58Z</dcterms:modified>
</cp:coreProperties>
</file>