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72FB99FB-FFD6-422E-8CDD-EFE4304A4C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hrada mzdy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C13" i="1" l="1"/>
  <c r="B11" i="1"/>
  <c r="B10" i="1"/>
  <c r="I10" i="1" s="1"/>
  <c r="B9" i="1"/>
  <c r="I9" i="1" s="1"/>
  <c r="I12" i="1" l="1"/>
  <c r="G13" i="1" l="1"/>
  <c r="I13" i="1"/>
  <c r="I14" i="1" s="1"/>
  <c r="F13" i="1"/>
</calcChain>
</file>

<file path=xl/sharedStrings.xml><?xml version="1.0" encoding="utf-8"?>
<sst xmlns="http://schemas.openxmlformats.org/spreadsheetml/2006/main" count="27" uniqueCount="21">
  <si>
    <t>podle zákona 262/2006 Sb.</t>
  </si>
  <si>
    <t>Vložit údaje do následujících zelených políček - počet hodin a průměrný hodinový výdělek</t>
  </si>
  <si>
    <t>Redukce PHV</t>
  </si>
  <si>
    <t xml:space="preserve"> do</t>
  </si>
  <si>
    <t>redukce na</t>
  </si>
  <si>
    <t>tj. na</t>
  </si>
  <si>
    <t>nad</t>
  </si>
  <si>
    <t>do</t>
  </si>
  <si>
    <t xml:space="preserve">do </t>
  </si>
  <si>
    <t>nezohledňuje se</t>
  </si>
  <si>
    <t>Redukovaný PHV</t>
  </si>
  <si>
    <t>hodin</t>
  </si>
  <si>
    <t xml:space="preserve"> NÁHRADA MZDY  </t>
  </si>
  <si>
    <t xml:space="preserve">Počet hodin pracovní neschopnosti (nemoci) nebo karantény pro náhradu mzdy </t>
  </si>
  <si>
    <t xml:space="preserve">Výpočet náhrady mzdy za </t>
  </si>
  <si>
    <t xml:space="preserve"> náhrada mzdy náleží od 1. pracovního dne dočasné pracovní neschopnosti (karantény).</t>
  </si>
  <si>
    <t>**) Jestliže je průměrný výdělek zaměstnance nižší než minimální mzda, je třeba jej navýšit podle § 357 odst. 1 zákoníku práce na úroveň minimální mzdy.</t>
  </si>
  <si>
    <t>*) Poskytuje se  v  době prvních 14 kalendářních dnů dočasné pracovní neschopnosti (karantény), a to pouze za pracovní dny a tzv. placené svátky;</t>
  </si>
  <si>
    <r>
      <t>Výpočet výše NÁHRADY MZDY</t>
    </r>
    <r>
      <rPr>
        <b/>
        <vertAlign val="superscript"/>
        <sz val="13"/>
        <rFont val="Arial CE"/>
        <charset val="238"/>
      </rPr>
      <t>*)</t>
    </r>
  </si>
  <si>
    <r>
      <t xml:space="preserve">   Průměrný hodinový výdělek (PHV) (je stejný pro nemoc i pro karanténu)</t>
    </r>
    <r>
      <rPr>
        <b/>
        <vertAlign val="superscript"/>
        <sz val="11"/>
        <rFont val="Arial CE"/>
        <charset val="238"/>
      </rPr>
      <t>**)</t>
    </r>
  </si>
  <si>
    <r>
      <t xml:space="preserve">při dočasné pracovní neschopnosti nebo karanténě v období od </t>
    </r>
    <r>
      <rPr>
        <b/>
        <sz val="11"/>
        <color indexed="10"/>
        <rFont val="Arial CE"/>
        <charset val="238"/>
      </rPr>
      <t>1. ledna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</si>
</sst>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_K"/>
    <numFmt numFmtId="165" formatCode="#,##0_K"/>
    <numFmt numFmtId="166" formatCode="_-* #,##0.00\ &quot;Kč&quot;_K"/>
    <numFmt numFmtId="167" formatCode="_-* #,##0\ &quot;Kč&quot;_K"/>
    <numFmt numFmtId="168" formatCode="#,##0.0_K"/>
    <numFmt numFmtId="169" formatCode="#,##0.0000_K"/>
    <numFmt numFmtId="170" formatCode="#,##0\ &quot;Kč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Arial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Times New Roman CE"/>
      <family val="1"/>
      <charset val="238"/>
    </font>
    <font>
      <sz val="11"/>
      <name val="Arial CE"/>
      <charset val="238"/>
    </font>
    <font>
      <b/>
      <sz val="11"/>
      <color indexed="10"/>
      <name val="Arial CE"/>
      <charset val="238"/>
    </font>
    <font>
      <b/>
      <i/>
      <sz val="11"/>
      <color indexed="57"/>
      <name val="Arial CE"/>
      <charset val="238"/>
    </font>
    <font>
      <b/>
      <sz val="11"/>
      <name val="Arial CE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3"/>
      <name val="Arial CE"/>
      <family val="2"/>
      <charset val="238"/>
    </font>
    <font>
      <b/>
      <vertAlign val="superscript"/>
      <sz val="11"/>
      <name val="Arial CE"/>
      <charset val="238"/>
    </font>
    <font>
      <b/>
      <vertAlign val="superscript"/>
      <sz val="13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4" fillId="0" borderId="0"/>
  </cellStyleXfs>
  <cellXfs count="79">
    <xf numFmtId="0" fontId="0" fillId="0" borderId="0" xfId="0"/>
    <xf numFmtId="165" fontId="6" fillId="0" borderId="0" xfId="2" applyFont="1"/>
    <xf numFmtId="165" fontId="7" fillId="0" borderId="0" xfId="2" applyFont="1"/>
    <xf numFmtId="165" fontId="2" fillId="6" borderId="0" xfId="0" applyNumberFormat="1" applyFont="1" applyFill="1" applyAlignment="1">
      <alignment horizontal="center"/>
    </xf>
    <xf numFmtId="165" fontId="3" fillId="6" borderId="0" xfId="0" applyNumberFormat="1" applyFont="1" applyFill="1"/>
    <xf numFmtId="165" fontId="5" fillId="6" borderId="0" xfId="2" applyFont="1" applyFill="1"/>
    <xf numFmtId="165" fontId="8" fillId="6" borderId="0" xfId="0" applyNumberFormat="1" applyFont="1" applyFill="1" applyAlignment="1">
      <alignment horizontal="center"/>
    </xf>
    <xf numFmtId="165" fontId="9" fillId="6" borderId="0" xfId="0" applyNumberFormat="1" applyFont="1" applyFill="1"/>
    <xf numFmtId="165" fontId="10" fillId="6" borderId="0" xfId="2" applyFont="1" applyFill="1"/>
    <xf numFmtId="165" fontId="14" fillId="2" borderId="2" xfId="0" applyNumberFormat="1" applyFont="1" applyFill="1" applyBorder="1" applyAlignment="1">
      <alignment horizontal="left" vertical="center" indent="1"/>
    </xf>
    <xf numFmtId="165" fontId="9" fillId="2" borderId="3" xfId="0" applyNumberFormat="1" applyFont="1" applyFill="1" applyBorder="1" applyAlignment="1">
      <alignment vertical="center"/>
    </xf>
    <xf numFmtId="165" fontId="9" fillId="2" borderId="3" xfId="0" applyNumberFormat="1" applyFont="1" applyFill="1" applyBorder="1"/>
    <xf numFmtId="3" fontId="14" fillId="3" borderId="4" xfId="0" applyNumberFormat="1" applyFont="1" applyFill="1" applyBorder="1" applyAlignment="1" applyProtection="1">
      <alignment horizontal="center"/>
      <protection locked="0"/>
    </xf>
    <xf numFmtId="165" fontId="8" fillId="0" borderId="0" xfId="0" applyNumberFormat="1" applyFont="1" applyAlignment="1">
      <alignment horizontal="center"/>
    </xf>
    <xf numFmtId="165" fontId="9" fillId="0" borderId="0" xfId="0" applyNumberFormat="1" applyFont="1"/>
    <xf numFmtId="165" fontId="10" fillId="0" borderId="0" xfId="2" applyFont="1"/>
    <xf numFmtId="166" fontId="14" fillId="3" borderId="4" xfId="2" applyNumberFormat="1" applyFont="1" applyFill="1" applyBorder="1" applyAlignment="1" applyProtection="1">
      <alignment horizontal="right"/>
      <protection locked="0"/>
    </xf>
    <xf numFmtId="165" fontId="14" fillId="6" borderId="2" xfId="0" applyNumberFormat="1" applyFont="1" applyFill="1" applyBorder="1"/>
    <xf numFmtId="165" fontId="9" fillId="6" borderId="3" xfId="0" applyNumberFormat="1" applyFont="1" applyFill="1" applyBorder="1"/>
    <xf numFmtId="167" fontId="9" fillId="6" borderId="8" xfId="2" applyNumberFormat="1" applyFont="1" applyFill="1" applyBorder="1" applyAlignment="1">
      <alignment horizontal="right"/>
    </xf>
    <xf numFmtId="0" fontId="9" fillId="6" borderId="0" xfId="0" applyFont="1" applyFill="1" applyBorder="1" applyAlignment="1">
      <alignment horizontal="right"/>
    </xf>
    <xf numFmtId="1" fontId="9" fillId="6" borderId="0" xfId="0" applyNumberFormat="1" applyFont="1" applyFill="1" applyAlignment="1">
      <alignment horizontal="right"/>
    </xf>
    <xf numFmtId="165" fontId="10" fillId="6" borderId="5" xfId="2" applyFont="1" applyFill="1" applyBorder="1"/>
    <xf numFmtId="165" fontId="10" fillId="6" borderId="0" xfId="2" applyFont="1" applyFill="1" applyBorder="1"/>
    <xf numFmtId="165" fontId="11" fillId="6" borderId="0" xfId="0" applyNumberFormat="1" applyFont="1" applyFill="1" applyBorder="1" applyAlignment="1">
      <alignment horizontal="center"/>
    </xf>
    <xf numFmtId="166" fontId="9" fillId="6" borderId="0" xfId="2" applyNumberFormat="1" applyFont="1" applyFill="1" applyBorder="1" applyAlignment="1">
      <alignment horizontal="right"/>
    </xf>
    <xf numFmtId="165" fontId="9" fillId="6" borderId="0" xfId="0" applyNumberFormat="1" applyFont="1" applyFill="1" applyBorder="1" applyAlignment="1">
      <alignment horizontal="right"/>
    </xf>
    <xf numFmtId="9" fontId="9" fillId="6" borderId="0" xfId="0" applyNumberFormat="1" applyFont="1" applyFill="1" applyBorder="1" applyAlignment="1">
      <alignment horizontal="center"/>
    </xf>
    <xf numFmtId="165" fontId="9" fillId="6" borderId="0" xfId="0" applyNumberFormat="1" applyFont="1" applyFill="1" applyBorder="1" applyAlignment="1">
      <alignment horizontal="left"/>
    </xf>
    <xf numFmtId="165" fontId="9" fillId="6" borderId="0" xfId="0" applyNumberFormat="1" applyFont="1" applyFill="1" applyAlignment="1">
      <alignment horizontal="center"/>
    </xf>
    <xf numFmtId="168" fontId="10" fillId="6" borderId="0" xfId="2" applyNumberFormat="1" applyFont="1" applyFill="1"/>
    <xf numFmtId="165" fontId="9" fillId="6" borderId="5" xfId="0" applyNumberFormat="1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/>
    </xf>
    <xf numFmtId="165" fontId="9" fillId="6" borderId="0" xfId="0" applyNumberFormat="1" applyFont="1" applyFill="1" applyBorder="1" applyAlignment="1">
      <alignment horizontal="center"/>
    </xf>
    <xf numFmtId="165" fontId="9" fillId="6" borderId="0" xfId="0" applyNumberFormat="1" applyFont="1" applyFill="1" applyBorder="1"/>
    <xf numFmtId="167" fontId="9" fillId="6" borderId="0" xfId="2" applyNumberFormat="1" applyFont="1" applyFill="1" applyBorder="1" applyAlignment="1">
      <alignment horizontal="right"/>
    </xf>
    <xf numFmtId="164" fontId="9" fillId="6" borderId="0" xfId="0" applyNumberFormat="1" applyFont="1" applyFill="1"/>
    <xf numFmtId="165" fontId="9" fillId="6" borderId="9" xfId="2" applyFont="1" applyFill="1" applyBorder="1" applyAlignment="1">
      <alignment horizontal="center"/>
    </xf>
    <xf numFmtId="170" fontId="9" fillId="6" borderId="1" xfId="2" applyNumberFormat="1" applyFont="1" applyFill="1" applyBorder="1" applyAlignment="1" applyProtection="1">
      <alignment horizontal="center"/>
    </xf>
    <xf numFmtId="165" fontId="9" fillId="6" borderId="1" xfId="2" applyFont="1" applyFill="1" applyBorder="1" applyAlignment="1">
      <alignment horizontal="center"/>
    </xf>
    <xf numFmtId="9" fontId="9" fillId="6" borderId="1" xfId="1" applyFont="1" applyFill="1" applyBorder="1" applyAlignment="1" applyProtection="1">
      <alignment horizontal="center"/>
    </xf>
    <xf numFmtId="165" fontId="9" fillId="6" borderId="1" xfId="0" applyNumberFormat="1" applyFont="1" applyFill="1" applyBorder="1"/>
    <xf numFmtId="167" fontId="9" fillId="6" borderId="1" xfId="2" applyNumberFormat="1" applyFont="1" applyFill="1" applyBorder="1" applyAlignment="1">
      <alignment horizontal="right"/>
    </xf>
    <xf numFmtId="165" fontId="9" fillId="6" borderId="1" xfId="0" applyNumberFormat="1" applyFont="1" applyFill="1" applyBorder="1" applyAlignment="1">
      <alignment horizontal="center"/>
    </xf>
    <xf numFmtId="166" fontId="9" fillId="6" borderId="0" xfId="0" applyNumberFormat="1" applyFont="1" applyFill="1" applyBorder="1" applyAlignment="1">
      <alignment horizontal="right"/>
    </xf>
    <xf numFmtId="165" fontId="9" fillId="2" borderId="2" xfId="0" applyNumberFormat="1" applyFont="1" applyFill="1" applyBorder="1" applyAlignment="1">
      <alignment horizontal="right" vertical="center"/>
    </xf>
    <xf numFmtId="165" fontId="14" fillId="2" borderId="3" xfId="0" applyNumberFormat="1" applyFont="1" applyFill="1" applyBorder="1" applyAlignment="1">
      <alignment horizontal="center"/>
    </xf>
    <xf numFmtId="165" fontId="9" fillId="2" borderId="3" xfId="0" applyNumberFormat="1" applyFont="1" applyFill="1" applyBorder="1" applyAlignment="1">
      <alignment horizontal="left"/>
    </xf>
    <xf numFmtId="9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Alignment="1">
      <alignment horizontal="center"/>
    </xf>
    <xf numFmtId="165" fontId="8" fillId="2" borderId="12" xfId="0" applyNumberFormat="1" applyFont="1" applyFill="1" applyBorder="1" applyAlignment="1">
      <alignment horizontal="left" vertical="center" indent="1"/>
    </xf>
    <xf numFmtId="165" fontId="8" fillId="2" borderId="13" xfId="0" applyNumberFormat="1" applyFont="1" applyFill="1" applyBorder="1" applyAlignment="1">
      <alignment horizontal="left" vertical="center"/>
    </xf>
    <xf numFmtId="165" fontId="9" fillId="2" borderId="13" xfId="0" applyNumberFormat="1" applyFont="1" applyFill="1" applyBorder="1" applyAlignment="1">
      <alignment vertical="center"/>
    </xf>
    <xf numFmtId="165" fontId="9" fillId="0" borderId="0" xfId="0" applyNumberFormat="1" applyFont="1" applyAlignment="1">
      <alignment vertical="center"/>
    </xf>
    <xf numFmtId="0" fontId="9" fillId="0" borderId="0" xfId="0" applyFont="1"/>
    <xf numFmtId="164" fontId="10" fillId="0" borderId="0" xfId="2" applyNumberFormat="1" applyFont="1"/>
    <xf numFmtId="165" fontId="15" fillId="0" borderId="0" xfId="0" applyNumberFormat="1" applyFont="1" applyBorder="1" applyAlignment="1">
      <alignment horizontal="left"/>
    </xf>
    <xf numFmtId="165" fontId="16" fillId="0" borderId="0" xfId="0" applyNumberFormat="1" applyFont="1" applyAlignment="1">
      <alignment horizontal="right"/>
    </xf>
    <xf numFmtId="165" fontId="16" fillId="0" borderId="0" xfId="0" applyNumberFormat="1" applyFont="1"/>
    <xf numFmtId="165" fontId="17" fillId="0" borderId="0" xfId="0" applyNumberFormat="1" applyFont="1"/>
    <xf numFmtId="165" fontId="16" fillId="0" borderId="0" xfId="2" applyFont="1"/>
    <xf numFmtId="164" fontId="4" fillId="0" borderId="0" xfId="2" applyNumberFormat="1" applyFont="1"/>
    <xf numFmtId="165" fontId="9" fillId="0" borderId="3" xfId="0" applyNumberFormat="1" applyFont="1" applyBorder="1" applyAlignment="1" applyProtection="1">
      <alignment horizontal="left"/>
      <protection hidden="1"/>
    </xf>
    <xf numFmtId="165" fontId="9" fillId="0" borderId="3" xfId="0" applyNumberFormat="1" applyFont="1" applyBorder="1" applyAlignment="1" applyProtection="1">
      <alignment horizontal="center"/>
      <protection hidden="1"/>
    </xf>
    <xf numFmtId="166" fontId="9" fillId="6" borderId="8" xfId="2" applyNumberFormat="1" applyFont="1" applyFill="1" applyBorder="1" applyAlignment="1" applyProtection="1">
      <alignment horizontal="right"/>
    </xf>
    <xf numFmtId="169" fontId="10" fillId="6" borderId="8" xfId="2" applyNumberFormat="1" applyFont="1" applyFill="1" applyBorder="1" applyProtection="1"/>
    <xf numFmtId="164" fontId="14" fillId="6" borderId="10" xfId="0" applyNumberFormat="1" applyFont="1" applyFill="1" applyBorder="1" applyAlignment="1" applyProtection="1">
      <alignment horizontal="right"/>
    </xf>
    <xf numFmtId="166" fontId="9" fillId="0" borderId="11" xfId="2" applyNumberFormat="1" applyFont="1" applyBorder="1" applyAlignment="1" applyProtection="1">
      <alignment horizontal="right"/>
    </xf>
    <xf numFmtId="167" fontId="14" fillId="5" borderId="14" xfId="2" applyNumberFormat="1" applyFont="1" applyFill="1" applyBorder="1" applyAlignment="1" applyProtection="1">
      <alignment horizontal="right"/>
    </xf>
    <xf numFmtId="165" fontId="15" fillId="0" borderId="0" xfId="0" applyNumberFormat="1" applyFont="1" applyBorder="1" applyAlignment="1">
      <alignment horizontal="left" wrapText="1"/>
    </xf>
    <xf numFmtId="164" fontId="18" fillId="6" borderId="0" xfId="0" applyNumberFormat="1" applyFont="1" applyFill="1" applyAlignment="1">
      <alignment horizontal="center"/>
    </xf>
    <xf numFmtId="164" fontId="8" fillId="6" borderId="0" xfId="0" applyNumberFormat="1" applyFont="1" applyFill="1" applyAlignment="1">
      <alignment horizontal="center"/>
    </xf>
    <xf numFmtId="165" fontId="11" fillId="6" borderId="0" xfId="0" applyNumberFormat="1" applyFont="1" applyFill="1" applyAlignment="1">
      <alignment horizontal="center"/>
    </xf>
    <xf numFmtId="165" fontId="13" fillId="6" borderId="1" xfId="0" applyNumberFormat="1" applyFont="1" applyFill="1" applyBorder="1" applyAlignment="1">
      <alignment horizontal="left" wrapText="1" indent="1"/>
    </xf>
    <xf numFmtId="165" fontId="14" fillId="4" borderId="6" xfId="0" applyNumberFormat="1" applyFont="1" applyFill="1" applyBorder="1" applyAlignment="1">
      <alignment horizontal="left" vertical="center" wrapText="1"/>
    </xf>
    <xf numFmtId="0" fontId="0" fillId="0" borderId="7" xfId="0" applyBorder="1" applyAlignment="1"/>
    <xf numFmtId="0" fontId="0" fillId="0" borderId="15" xfId="0" applyBorder="1" applyAlignment="1"/>
  </cellXfs>
  <cellStyles count="3">
    <cellStyle name="Normální" xfId="0" builtinId="0"/>
    <cellStyle name="PB_TR10" xfId="2" xr:uid="{00000000-0005-0000-0000-000001000000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showGridLines="0" showRowColHeaders="0" tabSelected="1" workbookViewId="0">
      <selection activeCell="F25" sqref="F25"/>
    </sheetView>
  </sheetViews>
  <sheetFormatPr defaultColWidth="9.28515625" defaultRowHeight="15.75" x14ac:dyDescent="0.25"/>
  <cols>
    <col min="1" max="1" width="14.140625" style="1" customWidth="1"/>
    <col min="2" max="2" width="14.28515625" style="1" customWidth="1"/>
    <col min="3" max="3" width="9" style="1" customWidth="1"/>
    <col min="4" max="4" width="14.7109375" style="1" customWidth="1"/>
    <col min="5" max="5" width="9.42578125" style="1" customWidth="1"/>
    <col min="6" max="6" width="14.85546875" style="1" customWidth="1"/>
    <col min="7" max="7" width="11.140625" style="1" customWidth="1"/>
    <col min="8" max="8" width="7.28515625" style="1" customWidth="1"/>
    <col min="9" max="9" width="21.7109375" style="1" customWidth="1"/>
    <col min="10" max="10" width="17.85546875" style="1" customWidth="1"/>
    <col min="11" max="11" width="12.7109375" style="1" customWidth="1"/>
    <col min="12" max="12" width="10.7109375" style="1" customWidth="1"/>
    <col min="13" max="13" width="19.140625" style="1" customWidth="1"/>
    <col min="14" max="16384" width="9.28515625" style="1"/>
  </cols>
  <sheetData>
    <row r="1" spans="1:12" s="5" customFormat="1" ht="20.25" x14ac:dyDescent="0.3">
      <c r="A1" s="72" t="s">
        <v>18</v>
      </c>
      <c r="B1" s="72"/>
      <c r="C1" s="72"/>
      <c r="D1" s="72"/>
      <c r="E1" s="72"/>
      <c r="F1" s="72"/>
      <c r="G1" s="72"/>
      <c r="H1" s="72"/>
      <c r="I1" s="72"/>
      <c r="J1" s="3"/>
      <c r="K1" s="4"/>
    </row>
    <row r="2" spans="1:12" s="8" customFormat="1" ht="15" x14ac:dyDescent="0.2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6"/>
      <c r="K2" s="7"/>
    </row>
    <row r="3" spans="1:12" s="8" customFormat="1" ht="15" x14ac:dyDescent="0.25">
      <c r="A3" s="74" t="s">
        <v>20</v>
      </c>
      <c r="B3" s="74"/>
      <c r="C3" s="74"/>
      <c r="D3" s="74"/>
      <c r="E3" s="74"/>
      <c r="F3" s="74"/>
      <c r="G3" s="74"/>
      <c r="H3" s="74"/>
      <c r="I3" s="74"/>
      <c r="J3" s="6"/>
      <c r="K3" s="7"/>
    </row>
    <row r="4" spans="1:12" s="8" customFormat="1" ht="16.5" customHeight="1" thickBot="1" x14ac:dyDescent="0.3">
      <c r="A4" s="75" t="s">
        <v>1</v>
      </c>
      <c r="B4" s="75"/>
      <c r="C4" s="75"/>
      <c r="D4" s="75"/>
      <c r="E4" s="75"/>
      <c r="F4" s="75"/>
      <c r="G4" s="75"/>
      <c r="H4" s="75"/>
      <c r="I4" s="75"/>
      <c r="J4" s="6"/>
      <c r="K4" s="7"/>
    </row>
    <row r="5" spans="1:12" s="15" customFormat="1" ht="17.100000000000001" customHeight="1" thickBot="1" x14ac:dyDescent="0.3">
      <c r="A5" s="9" t="s">
        <v>13</v>
      </c>
      <c r="B5" s="10"/>
      <c r="C5" s="10"/>
      <c r="D5" s="10"/>
      <c r="E5" s="10"/>
      <c r="F5" s="10"/>
      <c r="G5" s="10"/>
      <c r="H5" s="11"/>
      <c r="I5" s="12">
        <v>40</v>
      </c>
      <c r="J5" s="13"/>
      <c r="K5" s="14"/>
    </row>
    <row r="6" spans="1:12" s="15" customFormat="1" ht="17.100000000000001" customHeight="1" thickBot="1" x14ac:dyDescent="0.3">
      <c r="A6" s="76" t="s">
        <v>19</v>
      </c>
      <c r="B6" s="77"/>
      <c r="C6" s="77"/>
      <c r="D6" s="77"/>
      <c r="E6" s="77"/>
      <c r="F6" s="77"/>
      <c r="G6" s="77"/>
      <c r="H6" s="78"/>
      <c r="I6" s="16">
        <v>500</v>
      </c>
      <c r="J6" s="13"/>
      <c r="K6" s="14"/>
    </row>
    <row r="7" spans="1:12" s="8" customFormat="1" ht="17.100000000000001" customHeight="1" x14ac:dyDescent="0.25">
      <c r="A7" s="17" t="s">
        <v>2</v>
      </c>
      <c r="B7" s="18"/>
      <c r="C7" s="18"/>
      <c r="D7" s="18"/>
      <c r="E7" s="18"/>
      <c r="F7" s="18"/>
      <c r="G7" s="18"/>
      <c r="H7" s="18"/>
      <c r="I7" s="19"/>
      <c r="J7" s="20"/>
      <c r="K7" s="21"/>
    </row>
    <row r="8" spans="1:12" s="8" customFormat="1" ht="17.100000000000001" customHeight="1" x14ac:dyDescent="0.25">
      <c r="A8" s="22"/>
      <c r="B8" s="23"/>
      <c r="C8" s="24" t="s">
        <v>3</v>
      </c>
      <c r="D8" s="25">
        <v>285.77999999999997</v>
      </c>
      <c r="E8" s="23"/>
      <c r="F8" s="26" t="s">
        <v>4</v>
      </c>
      <c r="G8" s="27">
        <v>0.9</v>
      </c>
      <c r="H8" s="28" t="s">
        <v>5</v>
      </c>
      <c r="I8" s="66">
        <f>ROUND(G8*MIN($I$6,D8),2)</f>
        <v>257.2</v>
      </c>
      <c r="J8" s="20"/>
      <c r="K8" s="29"/>
      <c r="L8" s="30"/>
    </row>
    <row r="9" spans="1:12" s="8" customFormat="1" ht="17.100000000000001" customHeight="1" x14ac:dyDescent="0.25">
      <c r="A9" s="31" t="s">
        <v>6</v>
      </c>
      <c r="B9" s="25">
        <f>+D8</f>
        <v>285.77999999999997</v>
      </c>
      <c r="C9" s="32" t="s">
        <v>7</v>
      </c>
      <c r="D9" s="25">
        <v>428.58</v>
      </c>
      <c r="E9" s="28"/>
      <c r="F9" s="26" t="s">
        <v>4</v>
      </c>
      <c r="G9" s="27">
        <v>0.6</v>
      </c>
      <c r="H9" s="28" t="s">
        <v>5</v>
      </c>
      <c r="I9" s="66">
        <f>ROUND(G9*IF($I$6&gt;B9,MIN($I$6,B10)-B9,0),2)</f>
        <v>85.68</v>
      </c>
      <c r="J9" s="20"/>
      <c r="K9" s="29"/>
    </row>
    <row r="10" spans="1:12" s="8" customFormat="1" ht="17.100000000000001" customHeight="1" x14ac:dyDescent="0.25">
      <c r="A10" s="31" t="s">
        <v>6</v>
      </c>
      <c r="B10" s="25">
        <f>+D9</f>
        <v>428.58</v>
      </c>
      <c r="C10" s="33" t="s">
        <v>8</v>
      </c>
      <c r="D10" s="25">
        <v>856.98</v>
      </c>
      <c r="E10" s="34"/>
      <c r="F10" s="26" t="s">
        <v>4</v>
      </c>
      <c r="G10" s="27">
        <v>0.3</v>
      </c>
      <c r="H10" s="28" t="s">
        <v>5</v>
      </c>
      <c r="I10" s="66">
        <f>ROUND(G10*IF(I$6&gt;B10,MIN(I$6,B11)-B10,0),2)</f>
        <v>21.43</v>
      </c>
      <c r="J10" s="35"/>
      <c r="K10" s="7"/>
    </row>
    <row r="11" spans="1:12" s="8" customFormat="1" ht="17.100000000000001" customHeight="1" x14ac:dyDescent="0.25">
      <c r="A11" s="31" t="s">
        <v>6</v>
      </c>
      <c r="B11" s="25">
        <f>+D10</f>
        <v>856.98</v>
      </c>
      <c r="C11" s="28" t="s">
        <v>9</v>
      </c>
      <c r="D11" s="23"/>
      <c r="E11" s="23"/>
      <c r="F11" s="23"/>
      <c r="G11" s="34"/>
      <c r="H11" s="23"/>
      <c r="I11" s="67"/>
      <c r="J11" s="23"/>
      <c r="K11" s="36"/>
    </row>
    <row r="12" spans="1:12" s="8" customFormat="1" ht="17.100000000000001" customHeight="1" thickBot="1" x14ac:dyDescent="0.3">
      <c r="A12" s="37"/>
      <c r="B12" s="38"/>
      <c r="C12" s="39"/>
      <c r="D12" s="40"/>
      <c r="E12" s="41" t="s">
        <v>10</v>
      </c>
      <c r="F12" s="42"/>
      <c r="G12" s="41"/>
      <c r="H12" s="43"/>
      <c r="I12" s="68">
        <f>+I8+I9+I10</f>
        <v>364.31</v>
      </c>
      <c r="J12" s="44"/>
      <c r="K12" s="36"/>
    </row>
    <row r="13" spans="1:12" s="15" customFormat="1" ht="17.100000000000001" customHeight="1" thickBot="1" x14ac:dyDescent="0.3">
      <c r="A13" s="45"/>
      <c r="B13" s="45" t="s">
        <v>14</v>
      </c>
      <c r="C13" s="46">
        <f>+I5</f>
        <v>40</v>
      </c>
      <c r="D13" s="47" t="s">
        <v>11</v>
      </c>
      <c r="E13" s="48">
        <v>0.6</v>
      </c>
      <c r="F13" s="65" t="str">
        <f>"z "&amp;$I$12</f>
        <v>z 364,31</v>
      </c>
      <c r="G13" s="64" t="str">
        <f>"tj. "&amp;ROUND($I$12*E13,2)&amp;" x "&amp;I5</f>
        <v>tj. 218,59 x 40</v>
      </c>
      <c r="H13" s="49"/>
      <c r="I13" s="69">
        <f>ROUND(($I$12*E13),2)*I5</f>
        <v>8743.6</v>
      </c>
      <c r="J13" s="50"/>
      <c r="K13" s="51"/>
    </row>
    <row r="14" spans="1:12" s="15" customFormat="1" ht="17.100000000000001" customHeight="1" thickBot="1" x14ac:dyDescent="0.3">
      <c r="A14" s="52" t="s">
        <v>12</v>
      </c>
      <c r="B14" s="53"/>
      <c r="C14" s="53"/>
      <c r="D14" s="53"/>
      <c r="E14" s="53"/>
      <c r="F14" s="54"/>
      <c r="G14" s="54"/>
      <c r="H14" s="54"/>
      <c r="I14" s="70">
        <f>CEILING(I13,1)</f>
        <v>8744</v>
      </c>
      <c r="J14" s="51"/>
      <c r="K14" s="55"/>
    </row>
    <row r="15" spans="1:12" s="15" customFormat="1" ht="17.100000000000001" customHeight="1" x14ac:dyDescent="0.25">
      <c r="A15" s="58" t="s">
        <v>17</v>
      </c>
      <c r="B15" s="59"/>
      <c r="C15" s="60"/>
      <c r="D15" s="60"/>
      <c r="E15" s="60"/>
      <c r="F15" s="60"/>
      <c r="G15" s="60"/>
      <c r="H15" s="60"/>
      <c r="I15" s="61"/>
      <c r="J15" s="51"/>
      <c r="K15" s="56"/>
    </row>
    <row r="16" spans="1:12" s="15" customFormat="1" ht="12" customHeight="1" x14ac:dyDescent="0.25">
      <c r="A16" s="71" t="s">
        <v>15</v>
      </c>
      <c r="B16" s="71"/>
      <c r="C16" s="71"/>
      <c r="D16" s="71"/>
      <c r="E16" s="71"/>
      <c r="F16" s="71"/>
      <c r="G16" s="71"/>
      <c r="H16" s="71"/>
      <c r="I16" s="71"/>
      <c r="J16" s="51"/>
      <c r="K16" s="56"/>
    </row>
    <row r="17" spans="1:11" s="15" customFormat="1" ht="17.100000000000001" customHeight="1" x14ac:dyDescent="0.25">
      <c r="A17" s="58" t="s">
        <v>16</v>
      </c>
      <c r="B17" s="62"/>
      <c r="C17" s="62"/>
      <c r="D17" s="62"/>
      <c r="E17" s="62"/>
      <c r="F17" s="62"/>
      <c r="G17" s="62"/>
      <c r="H17" s="62"/>
      <c r="I17" s="63"/>
      <c r="K17" s="57"/>
    </row>
    <row r="18" spans="1:11" x14ac:dyDescent="0.25">
      <c r="A18" s="2"/>
      <c r="B18" s="2"/>
      <c r="C18" s="2"/>
      <c r="D18" s="2"/>
      <c r="E18" s="2"/>
      <c r="F18" s="2"/>
      <c r="G18" s="2"/>
      <c r="H18" s="2"/>
    </row>
  </sheetData>
  <sheetProtection algorithmName="SHA-512" hashValue="PW3Zmd9Kn8l8Ce5fNq7xnymXP9rJYRB2HtQy7Cbd1FLcZ/CM0+10IhXi0XhqFZ+R5Xc7JdgY5GDV5J3OI1BU+w==" saltValue="VqlFr6d7/YL/VofwxmFDPQ==" spinCount="100000" sheet="1" objects="1" scenarios="1"/>
  <mergeCells count="6">
    <mergeCell ref="A16:I16"/>
    <mergeCell ref="A1:I1"/>
    <mergeCell ref="A2:I2"/>
    <mergeCell ref="A3:I3"/>
    <mergeCell ref="A4:I4"/>
    <mergeCell ref="A6:H6"/>
  </mergeCells>
  <pageMargins left="0.7" right="0.7" top="0.78740157499999996" bottom="0.78740157499999996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Náhrada mzdy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2024-10-03T10:39:35Z</dcterms:created>
  <dcterms:modified xsi:type="dcterms:W3CDTF">2025-10-06T15:08:58Z</dcterms:modified>
</cp:coreProperties>
</file>